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1"/>
  </bookViews>
  <sheets>
    <sheet name="UPUTA PONUDITELJIMA" sheetId="1" r:id="rId1"/>
    <sheet name="Sekcija I - imovina" sheetId="2" r:id="rId2"/>
    <sheet name="Sekcija II - odgovornost" sheetId="3" r:id="rId3"/>
    <sheet name="Sekcija III - nezgoda" sheetId="4" r:id="rId4"/>
    <sheet name="Sekcija IV - vozila" sheetId="5" r:id="rId5"/>
    <sheet name="REKAPITULACIJA" sheetId="6" r:id="rId6"/>
    <sheet name="POVIJEST ŠTETA" sheetId="7" r:id="rId7"/>
  </sheets>
  <definedNames/>
  <calcPr fullCalcOnLoad="1"/>
</workbook>
</file>

<file path=xl/sharedStrings.xml><?xml version="1.0" encoding="utf-8"?>
<sst xmlns="http://schemas.openxmlformats.org/spreadsheetml/2006/main" count="322" uniqueCount="218">
  <si>
    <t>DA</t>
  </si>
  <si>
    <t xml:space="preserve">Limit pokrića u kn po štetnom događaji </t>
  </si>
  <si>
    <t>Smrt uslijed nezgode</t>
  </si>
  <si>
    <t>Smrt uslijed bolesti</t>
  </si>
  <si>
    <t>Trajni invaliditet uslijed nezgode</t>
  </si>
  <si>
    <t>Franšiza po štetnom događaju</t>
  </si>
  <si>
    <t>Pritisak snijega i snježna lavina, odron kamenja, klizanje tla</t>
  </si>
  <si>
    <t>Lom stroja</t>
  </si>
  <si>
    <t>Lom stakala</t>
  </si>
  <si>
    <t xml:space="preserve">Izljev vode iz vodovodnih i kanalizacijskih cijevi i ostalih cijevnih sustava </t>
  </si>
  <si>
    <t>-</t>
  </si>
  <si>
    <t>Požar - FLEXA</t>
  </si>
  <si>
    <t>Oluja i tuča</t>
  </si>
  <si>
    <t>Udar motornog vozila, plovila ili željezničkog vozila, oštećenje od dima i probijanje zvučnog zida</t>
  </si>
  <si>
    <t>Osiguranje elektronskih aparata i  uređaja - računala</t>
  </si>
  <si>
    <t>Neimenovani rizici</t>
  </si>
  <si>
    <t>Franšiza/ Samopridržaj u kn</t>
  </si>
  <si>
    <t>Sekcija I - osiguranje imovine od svih rizika prema All risk uvjetima Tehničke specifikacije:</t>
  </si>
  <si>
    <t>Indirektni udar groma na I. rizik</t>
  </si>
  <si>
    <t>bez franšize</t>
  </si>
  <si>
    <t>Sekcija I - osiguranje imovine - All risks</t>
  </si>
  <si>
    <t xml:space="preserve">Sekcija II - osiguranje odgovornosti </t>
  </si>
  <si>
    <t>Sekcija III -  osiguranje osoba od posljedice nesretnog slučaja</t>
  </si>
  <si>
    <t>Sekcija IV -  osiguranje vozila</t>
  </si>
  <si>
    <t>Marka, tip, model</t>
  </si>
  <si>
    <t>Registarska oznaka</t>
  </si>
  <si>
    <t>kW/     NDM (kg)</t>
  </si>
  <si>
    <t>Bonus AO</t>
  </si>
  <si>
    <t>Troškovnik Sekcija I - osiguranje imovine All risk</t>
  </si>
  <si>
    <t xml:space="preserve">Troškovnik Sekcija II - osiguranje odgovornosti </t>
  </si>
  <si>
    <t>Manifestacija, demonstracija, štrajk i onemogućavanje rada radnika</t>
  </si>
  <si>
    <t>Samozapaljenje zaliha nafte i plina u nepokretnim cisternama</t>
  </si>
  <si>
    <t>Istjecanje tekućine ili plina iz nepokretnih cisterni i posuda</t>
  </si>
  <si>
    <t>Količina</t>
  </si>
  <si>
    <t>Jednična mjera</t>
  </si>
  <si>
    <t>Ukupna cijena za 1 godinu</t>
  </si>
  <si>
    <t xml:space="preserve">Jedinična cijena </t>
  </si>
  <si>
    <t>Sekacija II - osigurananje od odgovornosti prema uvjetima Tehničke specifikacije:</t>
  </si>
  <si>
    <t xml:space="preserve">Troškovnik Sekcija III - osiguranje osoba od posljedice nesretnog slučaja </t>
  </si>
  <si>
    <t>Osigurani rizik prema All risk uvjetima - Sekcija III:</t>
  </si>
  <si>
    <t>osoba</t>
  </si>
  <si>
    <t>Rekapitulacija troškovnika</t>
  </si>
  <si>
    <t>IO</t>
  </si>
  <si>
    <t>Količina - granica obveze godišnje</t>
  </si>
  <si>
    <t>Proširenje pokrića: zlonamjerno oštećenje - vandalizam</t>
  </si>
  <si>
    <t>Poplava, bujica, visoka voda sa proširenjem prodora oborinskih voda</t>
  </si>
  <si>
    <t>Potres</t>
  </si>
  <si>
    <t>Provalna krađa, razbojstvo i vandalizam uslijed provalne krađe</t>
  </si>
  <si>
    <t>Premijska stopa u promilima</t>
  </si>
  <si>
    <t>Ugovaratelj/Osiguranik:</t>
  </si>
  <si>
    <t>IZNOS OSIGURANJA</t>
  </si>
  <si>
    <t>Jedinična mjera</t>
  </si>
  <si>
    <t>Količina - iznos osiguranja po štetnom događaju</t>
  </si>
  <si>
    <t>OSIGURANJE AUTOMOBILSKE ODGOVORNOSTI, AUTOMOBILSKE NEZGODE , AO+ I ZAŠTITA BONUSA</t>
  </si>
  <si>
    <t>Vrsta, marka, tip, model</t>
  </si>
  <si>
    <t>God. proizv.</t>
  </si>
  <si>
    <t>Datum početka osiguranja</t>
  </si>
  <si>
    <t>Jedinična cijena - automobilska odgovornost</t>
  </si>
  <si>
    <t>Jedinična cijena - automobilska nezgoda</t>
  </si>
  <si>
    <t>Jedinična cijena - AO plus</t>
  </si>
  <si>
    <t>Jedinična cijena - zaštita bonusa</t>
  </si>
  <si>
    <t>OSIGURANJE AUTOMOBILSKOG KASKA I AUTOMOBILSKE ASISTENCIJE</t>
  </si>
  <si>
    <t>Bonus AK</t>
  </si>
  <si>
    <t>NNV vozila sa PDV-om</t>
  </si>
  <si>
    <t>Jedinična cijena - automobilski kasko</t>
  </si>
  <si>
    <t>Jedinična cijena - automobilska asistencija</t>
  </si>
  <si>
    <t>12 (8+9+10+11)</t>
  </si>
  <si>
    <t>Broj mjesta za sjedenje</t>
  </si>
  <si>
    <t>kW/ NDM (kg)</t>
  </si>
  <si>
    <t>11 (9+10)</t>
  </si>
  <si>
    <t>6 (4*5/1000)</t>
  </si>
  <si>
    <t>7 (6*1)</t>
  </si>
  <si>
    <t>6 (5*1)</t>
  </si>
  <si>
    <t>Pregled i vrijednosti osigurane imovine (iznos osiguranja) - Sekcija I</t>
  </si>
  <si>
    <t xml:space="preserve">Dnevna naknada za liječenje u bolnici </t>
  </si>
  <si>
    <t>Dnevna naknada za nesposobnost za rad</t>
  </si>
  <si>
    <t>Karenca</t>
  </si>
  <si>
    <t>bez karence</t>
  </si>
  <si>
    <t>Ukupna cijena - godišnja premija</t>
  </si>
  <si>
    <t>2017.</t>
  </si>
  <si>
    <t>Psihijatrijska bolnica Lopača</t>
  </si>
  <si>
    <t>Lopača 11, 51218 Dražice</t>
  </si>
  <si>
    <t>OIB: 56523220122</t>
  </si>
  <si>
    <t>1. GRAĐEVINSKI OBJEKTI</t>
  </si>
  <si>
    <t>R.br.</t>
  </si>
  <si>
    <t>MJESTO</t>
  </si>
  <si>
    <t>KOTLOVNICE</t>
  </si>
  <si>
    <t>SUSTAV PROTUPROVALNE I POŽARNE ZAŠTITE</t>
  </si>
  <si>
    <t>neto korisna površina                     m2</t>
  </si>
  <si>
    <t>VRSTA GORIVA</t>
  </si>
  <si>
    <t>PROTUPROVALNA ZAŠTITA</t>
  </si>
  <si>
    <t>PROTUPOŽARNA ZAŠTITA</t>
  </si>
  <si>
    <t>PLIN</t>
  </si>
  <si>
    <t>L  (ukupno)</t>
  </si>
  <si>
    <t>PAVILJON A</t>
  </si>
  <si>
    <t>PAVILJNO B</t>
  </si>
  <si>
    <t>PAVILJON C</t>
  </si>
  <si>
    <t>PAVILJON D</t>
  </si>
  <si>
    <t xml:space="preserve">RADIONA </t>
  </si>
  <si>
    <t>BIO DISK</t>
  </si>
  <si>
    <t>SVEUKUPNO</t>
  </si>
  <si>
    <t>2. OPREMA I SITAN INVENTAR</t>
  </si>
  <si>
    <t>Na svim navedenim lokacijama pod 1. građevinski objekti</t>
  </si>
  <si>
    <t>1.</t>
  </si>
  <si>
    <t>Računala i računalna oprema</t>
  </si>
  <si>
    <t>2.</t>
  </si>
  <si>
    <t>Strojevi, aparati i uređaji</t>
  </si>
  <si>
    <t>3.</t>
  </si>
  <si>
    <t>Sva ostala oprema</t>
  </si>
  <si>
    <t>4.</t>
  </si>
  <si>
    <t>Infrastruktura (ceste, kanalizacija, vodovodne, elektro i plinske instralacije)</t>
  </si>
  <si>
    <t>5.</t>
  </si>
  <si>
    <t>Cisterne</t>
  </si>
  <si>
    <t>3. ZALIHE</t>
  </si>
  <si>
    <t>Zalihe sitnog inventara</t>
  </si>
  <si>
    <t>Zalihe naftnog plina</t>
  </si>
  <si>
    <t>4. NOVAC</t>
  </si>
  <si>
    <t>IZNOS OSIGURANJA - NOVA VRIJEDNOST</t>
  </si>
  <si>
    <t>KAPACITET</t>
  </si>
  <si>
    <t xml:space="preserve">Osiguranje od javne odgovornosti </t>
  </si>
  <si>
    <t>Osiguranje od odgovornosti prema djelatnicima</t>
  </si>
  <si>
    <t>NR</t>
  </si>
  <si>
    <t>Čisto imovinska šteta</t>
  </si>
  <si>
    <t>IIa - OSIGURANJE OD JAVNE ODGOVORNOSTI I ODGOVORNOSTI PREMA DJELATNICIMA</t>
  </si>
  <si>
    <t>IIb - OSIGURANJE OD PROFESIONALNE ODGOVORNOSTI ZDRAVSTVENIH DJELATNIKA</t>
  </si>
  <si>
    <t>Broj kreveta: 165</t>
  </si>
  <si>
    <t>Struktura zdravstvenog osoblja:</t>
  </si>
  <si>
    <t>Dr.med.subspecijalisti psihijatrije</t>
  </si>
  <si>
    <t>Dr.med.specijalisti psihijatrije</t>
  </si>
  <si>
    <t>Dr.med. Specijalizant</t>
  </si>
  <si>
    <t>Psiholog</t>
  </si>
  <si>
    <t>Prvostupnici sestrinstva</t>
  </si>
  <si>
    <t>Med. Sestre / tehničari</t>
  </si>
  <si>
    <t>UKUPNO</t>
  </si>
  <si>
    <t>O</t>
  </si>
  <si>
    <t>naziv</t>
  </si>
  <si>
    <t>broj</t>
  </si>
  <si>
    <t>rizik</t>
  </si>
  <si>
    <t>Medicinsko osoblje nižeg rizika - NR</t>
  </si>
  <si>
    <t>Ostalo medicinsko osoblje - O</t>
  </si>
  <si>
    <t>Troškovnik Sekcija IV - osiguranje vozila</t>
  </si>
  <si>
    <t xml:space="preserve"> M1 - Renault Traffic 1,6 dCi confort</t>
  </si>
  <si>
    <t>RI7085B</t>
  </si>
  <si>
    <t>M1 - WV Polo 1.6 Comfortline</t>
  </si>
  <si>
    <t>RI356OZ</t>
  </si>
  <si>
    <t>2007.</t>
  </si>
  <si>
    <t>Premija osiguranja za razdoblje od 1 (jedne) godine (bez PDV) / u kn</t>
  </si>
  <si>
    <t>Troškovnik</t>
  </si>
  <si>
    <t>Ekološke štete</t>
  </si>
  <si>
    <t xml:space="preserve">1. Za vrijeme manipulacije </t>
  </si>
  <si>
    <t>2. Novac u prijenosu i prijevozu</t>
  </si>
  <si>
    <t xml:space="preserve">3. Deponirane stvari korisnika, novac, nakit i sl. </t>
  </si>
  <si>
    <t>2.000,00 kn po štetnom događaju</t>
  </si>
  <si>
    <t>UPUTA PONUDITELJIMA:</t>
  </si>
  <si>
    <t xml:space="preserve">Troškovnik mora biti popunjen na izvornom predlošku, bez mijenjanja, ispravljanja i prepisivanja izvornog teksta. </t>
  </si>
  <si>
    <r>
      <t xml:space="preserve">Ponuditelj je dužan </t>
    </r>
    <r>
      <rPr>
        <u val="single"/>
        <sz val="11"/>
        <color indexed="8"/>
        <rFont val="Calibri"/>
        <family val="2"/>
      </rPr>
      <t>ponuditi cjelokupnu količinu koja se traži za predmet nabave</t>
    </r>
    <r>
      <rPr>
        <sz val="11"/>
        <color indexed="8"/>
        <rFont val="Calibri"/>
        <family val="2"/>
      </rPr>
      <t xml:space="preserve"> koju nudi. Ponude samo za dio tražene količine ili za pojedine stavke, neće se razmatrati. </t>
    </r>
  </si>
  <si>
    <t>POJMOVNIK:</t>
  </si>
  <si>
    <t>1.) SEKCIJA I:</t>
  </si>
  <si>
    <t>Stavka 1: opis rizika</t>
  </si>
  <si>
    <t>Stavka 2: franšiza po štetnom događaju - sudjelovanje osiguranika u šteti u apsolutnom iznosu</t>
  </si>
  <si>
    <t>Stavka 3: jedinična mjera IO - iznos osiguranja</t>
  </si>
  <si>
    <t>Stavka 4: količina - granica obveze godišnje: najveća moguća šteta i gornja granica obveze osiguratelja</t>
  </si>
  <si>
    <t>Stavka 5: premijska stopa u promilima - ponuditelji upisuju premijsku stopu u promilima sa uračunatim svim popustima, doplacima, bonusima i malusima</t>
  </si>
  <si>
    <t>Stavka 6: jedinična cijena - zadana je formula za izračun koja čini umnožak količine i premijske stope</t>
  </si>
  <si>
    <t>Stavka 7: ukupna cijena za 1 godinu - zadana je formula za izračun kao umnožak jedinične cijene i broja 1</t>
  </si>
  <si>
    <t>2.) SEKCIJA II:</t>
  </si>
  <si>
    <t>Stavka 4: količina - iznos osiguranja po štetnom događaju - gornja granica obveze osiguratelja po štetnom događaju</t>
  </si>
  <si>
    <t>Stavka 5: jedinična cijena - ponuditelji upisuju jediničnu cijenu stavke sa uračunatim svim popustima, doplacima, bonusima i malusima</t>
  </si>
  <si>
    <t>Stavka 6: ukupna cijena za 1 godinu - zadana je formula za izračun kao umnožak jedinične cijene i broja 1</t>
  </si>
  <si>
    <t>3.) SEKCIJA III:</t>
  </si>
  <si>
    <t>Stavka 2: limit pokrića po štetnom događaju - iznos osiguranja odnosno gornja granica obveze osiguratelja po štetnom događaju</t>
  </si>
  <si>
    <t>Stavka 3: karenca</t>
  </si>
  <si>
    <t>Stavka 4: jedinična mjera - osoba</t>
  </si>
  <si>
    <t>Stavka 5: količina - broj osiguranih osoba</t>
  </si>
  <si>
    <t>Stavka 6: jedinična cijena - ponuditelji upisuju jediničnu cijenu stavke sa uračunatim svim popustima, doplacima, bonusima i malusima</t>
  </si>
  <si>
    <t>4.) SEKCIJA IV:</t>
  </si>
  <si>
    <t>Stavka 1- 5: podaci o tehničkim karakteristikama vozila</t>
  </si>
  <si>
    <t>Stavka 6: bonus AO - stečeni bonus po trenutno postojećim policama osiguranja</t>
  </si>
  <si>
    <t>Stavka 7: datum početka osiguranja - datum isteka postojeće police osiguranja</t>
  </si>
  <si>
    <t>Stavka 8 - 11 : jedinična cijena za svaki traženi rizik</t>
  </si>
  <si>
    <t>Stavka 12: ukupna cijena za 1 godinu - zadana je formula za izračun kao zbroj stavki 8+9+10+11</t>
  </si>
  <si>
    <t>Stavka 6: bonus AK - stečeni bonus po trenutno postojećim policama osiguranja</t>
  </si>
  <si>
    <t>Stavka 8: NNV vozila - novonbavna cijena vozila predstavlja osnovicu za obračun premije</t>
  </si>
  <si>
    <t>Stavka 9 - 10 : jedinična cijena za svaki traženi rizik</t>
  </si>
  <si>
    <t>Stavka 11: ukupna cijena za 1 godinu - zadana je formula za izračun kao zbroj stavki 9+10</t>
  </si>
  <si>
    <t>Jedinične cijene svake stavke Troškovnika i ukupna cijena moraju biti zaokružena na dvije decimale.</t>
  </si>
  <si>
    <t>Ponuditelj mora ispuniti cijenama sve stavke troškovnika.</t>
  </si>
  <si>
    <t>Prilikom popunjavanja Troškovnika ponuditelj jediničnu cijenu izračunava kao umnožak količine stavke i premijske stope, a ukupnu cijenu stavke za 1 godinu izračunava kao umnožak jedinične cijene stavke i broja 1.</t>
  </si>
  <si>
    <t>Jedinična cijena stavke i ukupne cijene stavki upisuju se u kunama, bez PDV-a.</t>
  </si>
  <si>
    <t>Zbroj svih ukupnih cijena stavki čini cijenu ponude. Cijena ponude izražava se bez PDV-a, a iznos poreza na dodanu vrijednost i ukupna cijena ponude s PDV-om zasebno se iskazuju.</t>
  </si>
  <si>
    <t>Troškovnik se dostavlja u formatu u kojem je stavljen na raspolaganje u Pozivu na dostavu ponuda.</t>
  </si>
  <si>
    <t>Godina</t>
  </si>
  <si>
    <t>Iznos štete</t>
  </si>
  <si>
    <t>2015</t>
  </si>
  <si>
    <t>2015 Ukupno</t>
  </si>
  <si>
    <t>2016</t>
  </si>
  <si>
    <t>2016 Ukupno</t>
  </si>
  <si>
    <t>2017</t>
  </si>
  <si>
    <t>2017 Ukupno</t>
  </si>
  <si>
    <t>2018</t>
  </si>
  <si>
    <t>2018 Ukupno</t>
  </si>
  <si>
    <t>Pregled likvidiranih šteta za razdoblje od 2015. - 2018. godine</t>
  </si>
  <si>
    <t>Vrsta osiguranja</t>
  </si>
  <si>
    <t>OSIG. OD OPASNOSTI POŽARA I NEKIH DRUGIH OPASNOSTI</t>
  </si>
  <si>
    <t>OSIGURANJE STROJEVA OD LOMA I NEKIH DRUGIH OPASNOSTI</t>
  </si>
  <si>
    <t>PREMIJSKI SUSTAV ZA OBVEZNO OSIGURANJE OD AUTOMOBILSKE ODGOVORNOSTI</t>
  </si>
  <si>
    <t>OSIGURANJE AUTOMOBILSKOG KASKA</t>
  </si>
  <si>
    <t>Zalihe lijekova</t>
  </si>
  <si>
    <t>Zalihe hrane</t>
  </si>
  <si>
    <t>Ukupni godišnji prihod za 2018. godinu: 16.000.000,00 kn</t>
  </si>
  <si>
    <t>Neto platni fond -  godišnji iznos neto plaća za 2017. godinu: 6.711.747,00 kn</t>
  </si>
  <si>
    <t>18.07.2020.</t>
  </si>
  <si>
    <t>02.10.2020.</t>
  </si>
  <si>
    <t>2019 Ukupno</t>
  </si>
  <si>
    <t>Glavne sestre</t>
  </si>
  <si>
    <t>AGREGATNI LIMIT za osiguranje od odgovornosti: jednostruki</t>
  </si>
  <si>
    <t>Broj djelatnika: 87</t>
  </si>
  <si>
    <t xml:space="preserve">SVEUKUPNA CIJENA - godišnja premija za osiguranje od odgovornosti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</si>
</sst>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\."/>
    <numFmt numFmtId="167" formatCode="00000"/>
    <numFmt numFmtId="168" formatCode="0.0%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Arial Narrow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u val="single"/>
      <sz val="11"/>
      <name val="Calibri"/>
      <family val="2"/>
    </font>
    <font>
      <b/>
      <sz val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u val="single"/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2"/>
      <color indexed="8"/>
      <name val="Calibri"/>
      <family val="2"/>
    </font>
    <font>
      <b/>
      <i/>
      <sz val="10"/>
      <name val="Calibri"/>
      <family val="2"/>
    </font>
    <font>
      <sz val="8"/>
      <color indexed="8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u val="single"/>
      <sz val="11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979991"/>
      </left>
      <right/>
      <top style="thin">
        <color rgb="FF979991"/>
      </top>
      <bottom/>
    </border>
    <border>
      <left style="thin">
        <color rgb="FF979991"/>
      </left>
      <right/>
      <top style="thin">
        <color rgb="FF979991"/>
      </top>
      <bottom style="thin">
        <color rgb="FF979991"/>
      </bottom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/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>
        <color indexed="63"/>
      </top>
      <bottom style="double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hair"/>
      <top style="hair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/>
      <right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medium"/>
      <right/>
      <top style="medium"/>
      <bottom/>
    </border>
    <border>
      <left/>
      <right/>
      <top style="thin">
        <color rgb="FF979991"/>
      </top>
      <bottom style="thin">
        <color rgb="FF97999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0" applyNumberFormat="0" applyBorder="0" applyAlignment="0" applyProtection="0"/>
    <xf numFmtId="0" fontId="48" fillId="0" borderId="0">
      <alignment horizontal="center"/>
      <protection/>
    </xf>
    <xf numFmtId="0" fontId="48" fillId="0" borderId="0">
      <alignment horizontal="center" textRotation="90"/>
      <protection/>
    </xf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31" borderId="8" applyNumberFormat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28">
    <xf numFmtId="0" fontId="0" fillId="0" borderId="0" xfId="0" applyFont="1" applyAlignment="1">
      <alignment/>
    </xf>
    <xf numFmtId="0" fontId="5" fillId="0" borderId="10" xfId="53" applyFont="1" applyFill="1" applyBorder="1" applyAlignment="1" applyProtection="1">
      <alignment vertical="center"/>
      <protection/>
    </xf>
    <xf numFmtId="4" fontId="5" fillId="0" borderId="11" xfId="53" applyNumberFormat="1" applyFont="1" applyFill="1" applyBorder="1" applyAlignment="1" applyProtection="1">
      <alignment vertical="center"/>
      <protection/>
    </xf>
    <xf numFmtId="0" fontId="5" fillId="0" borderId="12" xfId="53" applyFont="1" applyFill="1" applyBorder="1" applyAlignment="1" applyProtection="1">
      <alignment vertical="center"/>
      <protection/>
    </xf>
    <xf numFmtId="0" fontId="65" fillId="0" borderId="0" xfId="0" applyFont="1" applyAlignment="1">
      <alignment/>
    </xf>
    <xf numFmtId="0" fontId="33" fillId="0" borderId="0" xfId="0" applyFont="1" applyAlignment="1">
      <alignment/>
    </xf>
    <xf numFmtId="0" fontId="66" fillId="0" borderId="0" xfId="0" applyFont="1" applyFill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1" fontId="4" fillId="0" borderId="19" xfId="55" applyNumberFormat="1" applyFont="1" applyFill="1" applyBorder="1" applyAlignment="1" applyProtection="1" quotePrefix="1">
      <alignment horizontal="center" vertical="center" wrapText="1"/>
      <protection/>
    </xf>
    <xf numFmtId="1" fontId="4" fillId="0" borderId="19" xfId="55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2" fillId="0" borderId="0" xfId="55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left" vertical="center" wrapText="1"/>
    </xf>
    <xf numFmtId="4" fontId="66" fillId="0" borderId="14" xfId="0" applyNumberFormat="1" applyFont="1" applyBorder="1" applyAlignment="1">
      <alignment horizontal="right" vertical="center" wrapText="1"/>
    </xf>
    <xf numFmtId="4" fontId="66" fillId="33" borderId="18" xfId="0" applyNumberFormat="1" applyFont="1" applyFill="1" applyBorder="1" applyAlignment="1">
      <alignment vertical="center" wrapText="1"/>
    </xf>
    <xf numFmtId="4" fontId="66" fillId="33" borderId="14" xfId="0" applyNumberFormat="1" applyFont="1" applyFill="1" applyBorder="1" applyAlignment="1">
      <alignment vertical="center" wrapText="1"/>
    </xf>
    <xf numFmtId="4" fontId="66" fillId="34" borderId="18" xfId="0" applyNumberFormat="1" applyFont="1" applyFill="1" applyBorder="1" applyAlignment="1">
      <alignment horizontal="center" vertical="center" wrapText="1"/>
    </xf>
    <xf numFmtId="4" fontId="66" fillId="34" borderId="14" xfId="0" applyNumberFormat="1" applyFont="1" applyFill="1" applyBorder="1" applyAlignment="1">
      <alignment horizontal="center" vertical="center" wrapText="1"/>
    </xf>
    <xf numFmtId="4" fontId="66" fillId="34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4" fontId="5" fillId="0" borderId="18" xfId="53" applyNumberFormat="1" applyFont="1" applyFill="1" applyBorder="1" applyAlignment="1" applyProtection="1">
      <alignment horizontal="center" vertical="center"/>
      <protection/>
    </xf>
    <xf numFmtId="4" fontId="5" fillId="0" borderId="14" xfId="53" applyNumberFormat="1" applyFont="1" applyFill="1" applyBorder="1" applyAlignment="1" applyProtection="1">
      <alignment horizontal="center" vertical="center"/>
      <protection/>
    </xf>
    <xf numFmtId="4" fontId="66" fillId="34" borderId="18" xfId="0" applyNumberFormat="1" applyFont="1" applyFill="1" applyBorder="1" applyAlignment="1">
      <alignment vertical="center" wrapText="1"/>
    </xf>
    <xf numFmtId="4" fontId="66" fillId="34" borderId="14" xfId="0" applyNumberFormat="1" applyFont="1" applyFill="1" applyBorder="1" applyAlignment="1">
      <alignment vertical="center" wrapText="1"/>
    </xf>
    <xf numFmtId="4" fontId="66" fillId="34" borderId="23" xfId="0" applyNumberFormat="1" applyFont="1" applyFill="1" applyBorder="1" applyAlignment="1">
      <alignment vertical="center" wrapText="1"/>
    </xf>
    <xf numFmtId="4" fontId="66" fillId="33" borderId="18" xfId="0" applyNumberFormat="1" applyFont="1" applyFill="1" applyBorder="1" applyAlignment="1">
      <alignment vertical="center" wrapText="1"/>
    </xf>
    <xf numFmtId="4" fontId="66" fillId="33" borderId="14" xfId="0" applyNumberFormat="1" applyFont="1" applyFill="1" applyBorder="1" applyAlignment="1">
      <alignment vertical="center" wrapText="1"/>
    </xf>
    <xf numFmtId="4" fontId="2" fillId="33" borderId="19" xfId="0" applyNumberFormat="1" applyFont="1" applyFill="1" applyBorder="1" applyAlignment="1">
      <alignment vertical="center" wrapText="1"/>
    </xf>
    <xf numFmtId="4" fontId="66" fillId="0" borderId="24" xfId="0" applyNumberFormat="1" applyFont="1" applyBorder="1" applyAlignment="1">
      <alignment horizontal="right" vertical="center" wrapText="1"/>
    </xf>
    <xf numFmtId="4" fontId="66" fillId="33" borderId="23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4" fontId="2" fillId="33" borderId="25" xfId="0" applyNumberFormat="1" applyFont="1" applyFill="1" applyBorder="1" applyAlignment="1">
      <alignment vertical="center" wrapText="1"/>
    </xf>
    <xf numFmtId="0" fontId="67" fillId="0" borderId="0" xfId="0" applyFont="1" applyAlignment="1">
      <alignment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horizontal="left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9" fontId="4" fillId="0" borderId="14" xfId="0" applyNumberFormat="1" applyFont="1" applyBorder="1" applyAlignment="1" applyProtection="1">
      <alignment horizontal="center" wrapText="1"/>
      <protection/>
    </xf>
    <xf numFmtId="0" fontId="4" fillId="34" borderId="14" xfId="0" applyFont="1" applyFill="1" applyBorder="1" applyAlignment="1" applyProtection="1">
      <alignment horizontal="center" wrapText="1"/>
      <protection locked="0"/>
    </xf>
    <xf numFmtId="4" fontId="4" fillId="33" borderId="26" xfId="0" applyNumberFormat="1" applyFont="1" applyFill="1" applyBorder="1" applyAlignment="1" applyProtection="1">
      <alignment horizontal="right" wrapText="1"/>
      <protection locked="0"/>
    </xf>
    <xf numFmtId="4" fontId="4" fillId="0" borderId="14" xfId="0" applyNumberFormat="1" applyFont="1" applyBorder="1" applyAlignment="1" applyProtection="1">
      <alignment horizontal="center" wrapText="1"/>
      <protection/>
    </xf>
    <xf numFmtId="0" fontId="35" fillId="0" borderId="17" xfId="0" applyFont="1" applyBorder="1" applyAlignment="1" applyProtection="1">
      <alignment horizontal="center" vertical="center" wrapText="1"/>
      <protection/>
    </xf>
    <xf numFmtId="0" fontId="35" fillId="0" borderId="11" xfId="0" applyFont="1" applyBorder="1" applyAlignment="1" applyProtection="1">
      <alignment horizontal="center" vertical="center" wrapText="1"/>
      <protection/>
    </xf>
    <xf numFmtId="0" fontId="68" fillId="0" borderId="11" xfId="0" applyFont="1" applyBorder="1" applyAlignment="1">
      <alignment horizontal="center" vertical="center" wrapText="1"/>
    </xf>
    <xf numFmtId="0" fontId="35" fillId="0" borderId="14" xfId="0" applyFont="1" applyBorder="1" applyAlignment="1" applyProtection="1">
      <alignment horizontal="center" vertical="center" wrapText="1"/>
      <protection/>
    </xf>
    <xf numFmtId="3" fontId="4" fillId="34" borderId="14" xfId="0" applyNumberFormat="1" applyFont="1" applyFill="1" applyBorder="1" applyAlignment="1" applyProtection="1">
      <alignment horizontal="center" wrapText="1"/>
      <protection locked="0"/>
    </xf>
    <xf numFmtId="4" fontId="11" fillId="0" borderId="0" xfId="0" applyNumberFormat="1" applyFont="1" applyFill="1" applyBorder="1" applyAlignment="1" applyProtection="1">
      <alignment horizontal="right" wrapText="1"/>
      <protection/>
    </xf>
    <xf numFmtId="4" fontId="11" fillId="0" borderId="0" xfId="0" applyNumberFormat="1" applyFont="1" applyFill="1" applyBorder="1" applyAlignment="1" applyProtection="1">
      <alignment horizontal="right" wrapText="1"/>
      <protection locked="0"/>
    </xf>
    <xf numFmtId="4" fontId="11" fillId="33" borderId="27" xfId="0" applyNumberFormat="1" applyFont="1" applyFill="1" applyBorder="1" applyAlignment="1" applyProtection="1">
      <alignment horizontal="right" wrapText="1"/>
      <protection/>
    </xf>
    <xf numFmtId="4" fontId="11" fillId="33" borderId="28" xfId="0" applyNumberFormat="1" applyFont="1" applyFill="1" applyBorder="1" applyAlignment="1" applyProtection="1">
      <alignment horizontal="right" wrapText="1"/>
      <protection/>
    </xf>
    <xf numFmtId="4" fontId="6" fillId="0" borderId="11" xfId="0" applyNumberFormat="1" applyFont="1" applyBorder="1" applyAlignment="1">
      <alignment horizontal="center" vertical="center" wrapText="1"/>
    </xf>
    <xf numFmtId="0" fontId="5" fillId="0" borderId="13" xfId="53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right" vertical="center" wrapText="1"/>
    </xf>
    <xf numFmtId="4" fontId="4" fillId="33" borderId="14" xfId="0" applyNumberFormat="1" applyFont="1" applyFill="1" applyBorder="1" applyAlignment="1" applyProtection="1">
      <alignment horizontal="right" wrapText="1"/>
      <protection locked="0"/>
    </xf>
    <xf numFmtId="4" fontId="6" fillId="0" borderId="0" xfId="55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0" fontId="66" fillId="0" borderId="23" xfId="0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0" fontId="33" fillId="0" borderId="0" xfId="0" applyFont="1" applyBorder="1" applyAlignment="1">
      <alignment/>
    </xf>
    <xf numFmtId="0" fontId="6" fillId="0" borderId="0" xfId="0" applyFont="1" applyAlignment="1">
      <alignment/>
    </xf>
    <xf numFmtId="0" fontId="66" fillId="0" borderId="0" xfId="0" applyFont="1" applyFill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66" fillId="0" borderId="14" xfId="0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/>
    </xf>
    <xf numFmtId="0" fontId="6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/>
    </xf>
    <xf numFmtId="4" fontId="69" fillId="0" borderId="33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6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69" fillId="0" borderId="34" xfId="0" applyFont="1" applyFill="1" applyBorder="1" applyAlignment="1">
      <alignment vertical="center"/>
    </xf>
    <xf numFmtId="0" fontId="66" fillId="0" borderId="0" xfId="0" applyFont="1" applyFill="1" applyAlignment="1">
      <alignment horizontal="center"/>
    </xf>
    <xf numFmtId="4" fontId="66" fillId="0" borderId="0" xfId="0" applyNumberFormat="1" applyFont="1" applyFill="1" applyAlignment="1">
      <alignment horizontal="center" vertical="center"/>
    </xf>
    <xf numFmtId="0" fontId="66" fillId="0" borderId="0" xfId="0" applyFont="1" applyFill="1" applyAlignment="1">
      <alignment vertical="center" wrapText="1"/>
    </xf>
    <xf numFmtId="0" fontId="69" fillId="0" borderId="0" xfId="0" applyFont="1" applyFill="1" applyBorder="1" applyAlignment="1">
      <alignment vertical="center"/>
    </xf>
    <xf numFmtId="0" fontId="66" fillId="0" borderId="35" xfId="0" applyFont="1" applyFill="1" applyBorder="1" applyAlignment="1">
      <alignment horizontal="center" vertical="center"/>
    </xf>
    <xf numFmtId="4" fontId="66" fillId="0" borderId="36" xfId="0" applyNumberFormat="1" applyFont="1" applyFill="1" applyBorder="1" applyAlignment="1">
      <alignment horizontal="center" vertical="center"/>
    </xf>
    <xf numFmtId="0" fontId="66" fillId="0" borderId="34" xfId="0" applyFont="1" applyFill="1" applyBorder="1" applyAlignment="1">
      <alignment horizontal="center" vertical="center"/>
    </xf>
    <xf numFmtId="4" fontId="66" fillId="0" borderId="37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6" fillId="0" borderId="13" xfId="55" applyFont="1" applyFill="1" applyBorder="1" applyAlignment="1" applyProtection="1" quotePrefix="1">
      <alignment vertical="center"/>
      <protection/>
    </xf>
    <xf numFmtId="0" fontId="6" fillId="0" borderId="15" xfId="55" applyFont="1" applyFill="1" applyBorder="1" applyAlignment="1" applyProtection="1" quotePrefix="1">
      <alignment vertical="center"/>
      <protection/>
    </xf>
    <xf numFmtId="0" fontId="69" fillId="0" borderId="0" xfId="52" applyFont="1">
      <alignment/>
      <protection/>
    </xf>
    <xf numFmtId="0" fontId="66" fillId="0" borderId="38" xfId="52" applyFont="1" applyBorder="1">
      <alignment/>
      <protection/>
    </xf>
    <xf numFmtId="0" fontId="69" fillId="0" borderId="38" xfId="52" applyFont="1" applyBorder="1" applyAlignment="1">
      <alignment horizontal="center"/>
      <protection/>
    </xf>
    <xf numFmtId="0" fontId="66" fillId="0" borderId="38" xfId="52" applyFont="1" applyBorder="1" applyAlignment="1">
      <alignment horizontal="center"/>
      <protection/>
    </xf>
    <xf numFmtId="0" fontId="66" fillId="0" borderId="0" xfId="52" applyFont="1">
      <alignment/>
      <protection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vertical="center" wrapText="1"/>
    </xf>
    <xf numFmtId="0" fontId="69" fillId="0" borderId="38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66" fillId="0" borderId="38" xfId="0" applyFont="1" applyFill="1" applyBorder="1" applyAlignment="1">
      <alignment horizontal="center" vertical="center"/>
    </xf>
    <xf numFmtId="0" fontId="66" fillId="0" borderId="38" xfId="0" applyFont="1" applyFill="1" applyBorder="1" applyAlignment="1">
      <alignment vertical="center"/>
    </xf>
    <xf numFmtId="0" fontId="69" fillId="0" borderId="38" xfId="52" applyFont="1" applyBorder="1" applyAlignment="1">
      <alignment horizontal="right"/>
      <protection/>
    </xf>
    <xf numFmtId="0" fontId="70" fillId="0" borderId="19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5" fillId="0" borderId="20" xfId="54" applyFont="1" applyFill="1" applyBorder="1" applyAlignment="1" applyProtection="1">
      <alignment vertical="center"/>
      <protection/>
    </xf>
    <xf numFmtId="4" fontId="66" fillId="0" borderId="18" xfId="0" applyNumberFormat="1" applyFont="1" applyBorder="1" applyAlignment="1">
      <alignment horizontal="right" vertical="center" wrapText="1"/>
    </xf>
    <xf numFmtId="0" fontId="5" fillId="0" borderId="13" xfId="54" applyFont="1" applyFill="1" applyBorder="1" applyAlignment="1" applyProtection="1">
      <alignment vertical="center"/>
      <protection/>
    </xf>
    <xf numFmtId="0" fontId="5" fillId="0" borderId="15" xfId="53" applyFont="1" applyFill="1" applyBorder="1" applyAlignment="1" applyProtection="1">
      <alignment vertical="center"/>
      <protection/>
    </xf>
    <xf numFmtId="4" fontId="5" fillId="0" borderId="16" xfId="53" applyNumberFormat="1" applyFont="1" applyFill="1" applyBorder="1" applyAlignment="1" applyProtection="1">
      <alignment horizontal="center" vertical="center"/>
      <protection/>
    </xf>
    <xf numFmtId="4" fontId="66" fillId="0" borderId="16" xfId="0" applyNumberFormat="1" applyFont="1" applyBorder="1" applyAlignment="1">
      <alignment horizontal="right" vertical="center" wrapText="1"/>
    </xf>
    <xf numFmtId="4" fontId="66" fillId="34" borderId="16" xfId="0" applyNumberFormat="1" applyFont="1" applyFill="1" applyBorder="1" applyAlignment="1">
      <alignment vertical="center" wrapText="1"/>
    </xf>
    <xf numFmtId="4" fontId="66" fillId="33" borderId="39" xfId="0" applyNumberFormat="1" applyFont="1" applyFill="1" applyBorder="1" applyAlignment="1">
      <alignment vertical="center" wrapText="1"/>
    </xf>
    <xf numFmtId="4" fontId="66" fillId="33" borderId="40" xfId="0" applyNumberFormat="1" applyFont="1" applyFill="1" applyBorder="1" applyAlignment="1">
      <alignment vertical="center" wrapText="1"/>
    </xf>
    <xf numFmtId="4" fontId="66" fillId="33" borderId="41" xfId="0" applyNumberFormat="1" applyFont="1" applyFill="1" applyBorder="1" applyAlignment="1">
      <alignment vertical="center" wrapText="1"/>
    </xf>
    <xf numFmtId="0" fontId="7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0" fontId="73" fillId="0" borderId="0" xfId="0" applyFont="1" applyAlignment="1">
      <alignment horizontal="justify" vertical="center"/>
    </xf>
    <xf numFmtId="0" fontId="74" fillId="0" borderId="0" xfId="0" applyFont="1" applyAlignment="1">
      <alignment horizontal="justify" vertical="center"/>
    </xf>
    <xf numFmtId="0" fontId="75" fillId="0" borderId="0" xfId="0" applyFont="1" applyAlignment="1">
      <alignment horizontal="justify" vertical="center"/>
    </xf>
    <xf numFmtId="0" fontId="63" fillId="0" borderId="0" xfId="0" applyFont="1" applyAlignment="1">
      <alignment/>
    </xf>
    <xf numFmtId="0" fontId="67" fillId="0" borderId="42" xfId="0" applyFont="1" applyFill="1" applyBorder="1" applyAlignment="1">
      <alignment vertical="top" wrapText="1"/>
    </xf>
    <xf numFmtId="0" fontId="67" fillId="0" borderId="43" xfId="0" applyFont="1" applyFill="1" applyBorder="1" applyAlignment="1">
      <alignment horizontal="left" vertical="top" wrapText="1"/>
    </xf>
    <xf numFmtId="4" fontId="67" fillId="0" borderId="44" xfId="0" applyNumberFormat="1" applyFont="1" applyFill="1" applyBorder="1" applyAlignment="1">
      <alignment horizontal="right" vertical="top" wrapText="1"/>
    </xf>
    <xf numFmtId="0" fontId="76" fillId="35" borderId="42" xfId="0" applyFont="1" applyFill="1" applyBorder="1" applyAlignment="1">
      <alignment horizontal="left" vertical="top" wrapText="1"/>
    </xf>
    <xf numFmtId="0" fontId="76" fillId="35" borderId="42" xfId="0" applyFont="1" applyFill="1" applyBorder="1" applyAlignment="1">
      <alignment horizontal="center" vertical="top" wrapText="1"/>
    </xf>
    <xf numFmtId="0" fontId="76" fillId="35" borderId="44" xfId="0" applyFont="1" applyFill="1" applyBorder="1" applyAlignment="1">
      <alignment horizontal="center" vertical="top" wrapText="1"/>
    </xf>
    <xf numFmtId="4" fontId="76" fillId="35" borderId="44" xfId="0" applyNumberFormat="1" applyFont="1" applyFill="1" applyBorder="1" applyAlignment="1">
      <alignment horizontal="right" vertical="top" wrapText="1"/>
    </xf>
    <xf numFmtId="4" fontId="6" fillId="0" borderId="26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4" fontId="66" fillId="0" borderId="0" xfId="0" applyNumberFormat="1" applyFont="1" applyFill="1" applyBorder="1" applyAlignment="1">
      <alignment horizontal="right" vertical="center" wrapText="1"/>
    </xf>
    <xf numFmtId="0" fontId="66" fillId="0" borderId="45" xfId="0" applyFont="1" applyFill="1" applyBorder="1" applyAlignment="1">
      <alignment horizontal="left" vertical="center"/>
    </xf>
    <xf numFmtId="0" fontId="66" fillId="0" borderId="46" xfId="0" applyFont="1" applyFill="1" applyBorder="1" applyAlignment="1">
      <alignment horizontal="left" vertical="center"/>
    </xf>
    <xf numFmtId="0" fontId="66" fillId="0" borderId="32" xfId="0" applyFont="1" applyFill="1" applyBorder="1" applyAlignment="1">
      <alignment horizontal="left" vertical="center"/>
    </xf>
    <xf numFmtId="4" fontId="66" fillId="0" borderId="45" xfId="0" applyNumberFormat="1" applyFont="1" applyFill="1" applyBorder="1" applyAlignment="1">
      <alignment horizontal="center" vertical="center"/>
    </xf>
    <xf numFmtId="4" fontId="66" fillId="0" borderId="37" xfId="0" applyNumberFormat="1" applyFont="1" applyFill="1" applyBorder="1" applyAlignment="1">
      <alignment horizontal="center" vertical="center"/>
    </xf>
    <xf numFmtId="0" fontId="69" fillId="0" borderId="47" xfId="0" applyFont="1" applyFill="1" applyBorder="1" applyAlignment="1">
      <alignment horizontal="right" vertical="center"/>
    </xf>
    <xf numFmtId="0" fontId="69" fillId="0" borderId="48" xfId="0" applyFont="1" applyFill="1" applyBorder="1" applyAlignment="1">
      <alignment horizontal="right" vertical="center"/>
    </xf>
    <xf numFmtId="0" fontId="69" fillId="0" borderId="49" xfId="0" applyFont="1" applyFill="1" applyBorder="1" applyAlignment="1">
      <alignment horizontal="right" vertical="center"/>
    </xf>
    <xf numFmtId="4" fontId="69" fillId="0" borderId="50" xfId="0" applyNumberFormat="1" applyFont="1" applyFill="1" applyBorder="1" applyAlignment="1">
      <alignment horizontal="center" vertical="center"/>
    </xf>
    <xf numFmtId="4" fontId="69" fillId="0" borderId="33" xfId="0" applyNumberFormat="1" applyFont="1" applyFill="1" applyBorder="1" applyAlignment="1">
      <alignment horizontal="center" vertical="center"/>
    </xf>
    <xf numFmtId="0" fontId="66" fillId="0" borderId="51" xfId="0" applyFont="1" applyFill="1" applyBorder="1" applyAlignment="1">
      <alignment horizontal="center" vertical="center"/>
    </xf>
    <xf numFmtId="0" fontId="66" fillId="0" borderId="52" xfId="0" applyFont="1" applyFill="1" applyBorder="1" applyAlignment="1">
      <alignment horizontal="center" vertical="center"/>
    </xf>
    <xf numFmtId="0" fontId="69" fillId="0" borderId="53" xfId="0" applyFont="1" applyFill="1" applyBorder="1" applyAlignment="1">
      <alignment horizontal="left" vertical="center"/>
    </xf>
    <xf numFmtId="0" fontId="69" fillId="0" borderId="54" xfId="0" applyFont="1" applyFill="1" applyBorder="1" applyAlignment="1">
      <alignment horizontal="left" vertical="center"/>
    </xf>
    <xf numFmtId="0" fontId="69" fillId="0" borderId="55" xfId="0" applyFont="1" applyFill="1" applyBorder="1" applyAlignment="1">
      <alignment horizontal="left" vertical="center"/>
    </xf>
    <xf numFmtId="0" fontId="69" fillId="0" borderId="56" xfId="0" applyFont="1" applyFill="1" applyBorder="1" applyAlignment="1">
      <alignment horizontal="center" vertical="center" wrapText="1"/>
    </xf>
    <xf numFmtId="0" fontId="69" fillId="0" borderId="57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9" fillId="0" borderId="58" xfId="0" applyFont="1" applyFill="1" applyBorder="1" applyAlignment="1">
      <alignment horizontal="center" vertical="center" wrapText="1"/>
    </xf>
    <xf numFmtId="0" fontId="69" fillId="0" borderId="59" xfId="0" applyFont="1" applyFill="1" applyBorder="1" applyAlignment="1">
      <alignment horizontal="center" vertical="center" wrapText="1"/>
    </xf>
    <xf numFmtId="0" fontId="69" fillId="0" borderId="60" xfId="0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/>
    </xf>
    <xf numFmtId="0" fontId="69" fillId="0" borderId="56" xfId="0" applyFont="1" applyFill="1" applyBorder="1" applyAlignment="1">
      <alignment horizontal="center" vertical="center"/>
    </xf>
    <xf numFmtId="0" fontId="69" fillId="0" borderId="61" xfId="0" applyFont="1" applyFill="1" applyBorder="1" applyAlignment="1">
      <alignment horizontal="center" vertical="center"/>
    </xf>
    <xf numFmtId="0" fontId="69" fillId="0" borderId="62" xfId="0" applyFont="1" applyFill="1" applyBorder="1" applyAlignment="1">
      <alignment horizontal="center" vertical="center"/>
    </xf>
    <xf numFmtId="0" fontId="69" fillId="0" borderId="57" xfId="0" applyFont="1" applyFill="1" applyBorder="1" applyAlignment="1">
      <alignment horizontal="center" vertical="center"/>
    </xf>
    <xf numFmtId="0" fontId="69" fillId="0" borderId="63" xfId="0" applyFont="1" applyFill="1" applyBorder="1" applyAlignment="1">
      <alignment horizontal="center" vertical="center"/>
    </xf>
    <xf numFmtId="0" fontId="69" fillId="0" borderId="64" xfId="0" applyFont="1" applyFill="1" applyBorder="1" applyAlignment="1">
      <alignment horizontal="center" vertical="center"/>
    </xf>
    <xf numFmtId="0" fontId="69" fillId="0" borderId="65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67" xfId="0" applyFont="1" applyFill="1" applyBorder="1" applyAlignment="1">
      <alignment horizontal="center" vertical="center"/>
    </xf>
    <xf numFmtId="0" fontId="69" fillId="0" borderId="65" xfId="0" applyFont="1" applyFill="1" applyBorder="1" applyAlignment="1">
      <alignment horizontal="center" vertical="center" wrapText="1"/>
    </xf>
    <xf numFmtId="0" fontId="69" fillId="0" borderId="68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64" xfId="0" applyFont="1" applyFill="1" applyBorder="1" applyAlignment="1">
      <alignment horizontal="center" vertical="center" wrapText="1"/>
    </xf>
    <xf numFmtId="0" fontId="66" fillId="0" borderId="69" xfId="0" applyFont="1" applyFill="1" applyBorder="1" applyAlignment="1">
      <alignment horizontal="center" vertical="center" wrapText="1"/>
    </xf>
    <xf numFmtId="0" fontId="66" fillId="0" borderId="70" xfId="0" applyFont="1" applyFill="1" applyBorder="1" applyAlignment="1">
      <alignment horizontal="center" vertical="center" wrapText="1"/>
    </xf>
    <xf numFmtId="4" fontId="69" fillId="0" borderId="71" xfId="0" applyNumberFormat="1" applyFont="1" applyFill="1" applyBorder="1" applyAlignment="1">
      <alignment horizontal="center" vertical="center" wrapText="1"/>
    </xf>
    <xf numFmtId="4" fontId="69" fillId="0" borderId="72" xfId="0" applyNumberFormat="1" applyFont="1" applyFill="1" applyBorder="1" applyAlignment="1">
      <alignment horizontal="center" vertical="center" wrapText="1"/>
    </xf>
    <xf numFmtId="4" fontId="69" fillId="0" borderId="73" xfId="0" applyNumberFormat="1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74" xfId="0" applyFont="1" applyFill="1" applyBorder="1" applyAlignment="1">
      <alignment horizontal="center" vertical="center"/>
    </xf>
    <xf numFmtId="0" fontId="66" fillId="0" borderId="75" xfId="0" applyFont="1" applyFill="1" applyBorder="1" applyAlignment="1">
      <alignment horizontal="center" vertical="center"/>
    </xf>
    <xf numFmtId="0" fontId="66" fillId="0" borderId="76" xfId="0" applyFont="1" applyFill="1" applyBorder="1" applyAlignment="1">
      <alignment horizontal="center" vertical="center"/>
    </xf>
    <xf numFmtId="0" fontId="66" fillId="0" borderId="77" xfId="0" applyFont="1" applyFill="1" applyBorder="1" applyAlignment="1">
      <alignment horizontal="center" vertical="center"/>
    </xf>
    <xf numFmtId="0" fontId="66" fillId="0" borderId="78" xfId="0" applyFont="1" applyFill="1" applyBorder="1" applyAlignment="1">
      <alignment horizontal="center" vertical="center"/>
    </xf>
    <xf numFmtId="0" fontId="66" fillId="0" borderId="45" xfId="0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horizontal="center" vertical="center"/>
    </xf>
    <xf numFmtId="0" fontId="66" fillId="0" borderId="45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4" fontId="66" fillId="34" borderId="23" xfId="0" applyNumberFormat="1" applyFont="1" applyFill="1" applyBorder="1" applyAlignment="1">
      <alignment horizontal="center" vertical="center" wrapText="1"/>
    </xf>
    <xf numFmtId="4" fontId="66" fillId="34" borderId="11" xfId="0" applyNumberFormat="1" applyFont="1" applyFill="1" applyBorder="1" applyAlignment="1">
      <alignment horizontal="center" vertical="center" wrapText="1"/>
    </xf>
    <xf numFmtId="4" fontId="66" fillId="33" borderId="23" xfId="0" applyNumberFormat="1" applyFont="1" applyFill="1" applyBorder="1" applyAlignment="1">
      <alignment horizontal="right" vertical="center" wrapText="1"/>
    </xf>
    <xf numFmtId="4" fontId="66" fillId="33" borderId="11" xfId="0" applyNumberFormat="1" applyFont="1" applyFill="1" applyBorder="1" applyAlignment="1">
      <alignment horizontal="right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66" fillId="0" borderId="79" xfId="0" applyFont="1" applyFill="1" applyBorder="1" applyAlignment="1">
      <alignment horizontal="left" vertical="center" wrapText="1"/>
    </xf>
    <xf numFmtId="0" fontId="66" fillId="0" borderId="80" xfId="0" applyFont="1" applyFill="1" applyBorder="1" applyAlignment="1">
      <alignment horizontal="left" vertical="center" wrapText="1"/>
    </xf>
    <xf numFmtId="0" fontId="66" fillId="0" borderId="81" xfId="0" applyFont="1" applyFill="1" applyBorder="1" applyAlignment="1">
      <alignment horizontal="left" vertical="center" wrapText="1"/>
    </xf>
    <xf numFmtId="0" fontId="66" fillId="0" borderId="82" xfId="0" applyFont="1" applyFill="1" applyBorder="1" applyAlignment="1">
      <alignment horizontal="left" vertical="center" wrapText="1"/>
    </xf>
    <xf numFmtId="0" fontId="69" fillId="0" borderId="83" xfId="0" applyFont="1" applyBorder="1" applyAlignment="1">
      <alignment horizontal="center" vertical="center" wrapText="1"/>
    </xf>
    <xf numFmtId="0" fontId="69" fillId="0" borderId="84" xfId="0" applyFont="1" applyBorder="1" applyAlignment="1">
      <alignment horizontal="center" vertical="center" wrapText="1"/>
    </xf>
    <xf numFmtId="0" fontId="69" fillId="0" borderId="85" xfId="0" applyFont="1" applyBorder="1" applyAlignment="1">
      <alignment horizontal="center" vertical="center" wrapText="1"/>
    </xf>
    <xf numFmtId="0" fontId="66" fillId="0" borderId="86" xfId="0" applyFont="1" applyFill="1" applyBorder="1" applyAlignment="1">
      <alignment horizontal="center" vertical="center"/>
    </xf>
    <xf numFmtId="0" fontId="66" fillId="0" borderId="8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2" fillId="34" borderId="83" xfId="0" applyFont="1" applyFill="1" applyBorder="1" applyAlignment="1">
      <alignment horizontal="center" vertical="center" wrapText="1"/>
    </xf>
    <xf numFmtId="0" fontId="2" fillId="34" borderId="84" xfId="0" applyFont="1" applyFill="1" applyBorder="1" applyAlignment="1">
      <alignment horizontal="center" vertical="center" wrapText="1"/>
    </xf>
    <xf numFmtId="0" fontId="2" fillId="34" borderId="85" xfId="0" applyFont="1" applyFill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4" fontId="66" fillId="0" borderId="88" xfId="0" applyNumberFormat="1" applyFont="1" applyFill="1" applyBorder="1" applyAlignment="1">
      <alignment horizontal="center" vertical="center"/>
    </xf>
    <xf numFmtId="4" fontId="66" fillId="0" borderId="89" xfId="0" applyNumberFormat="1" applyFont="1" applyFill="1" applyBorder="1" applyAlignment="1">
      <alignment horizontal="center" vertical="center"/>
    </xf>
    <xf numFmtId="4" fontId="66" fillId="0" borderId="90" xfId="0" applyNumberFormat="1" applyFont="1" applyFill="1" applyBorder="1" applyAlignment="1">
      <alignment horizontal="center" vertical="center"/>
    </xf>
    <xf numFmtId="4" fontId="66" fillId="0" borderId="91" xfId="0" applyNumberFormat="1" applyFont="1" applyFill="1" applyBorder="1" applyAlignment="1">
      <alignment horizontal="center" vertical="center"/>
    </xf>
    <xf numFmtId="0" fontId="66" fillId="0" borderId="46" xfId="0" applyFont="1" applyFill="1" applyBorder="1" applyAlignment="1">
      <alignment horizontal="left" vertical="center" wrapText="1"/>
    </xf>
    <xf numFmtId="0" fontId="66" fillId="0" borderId="32" xfId="0" applyFont="1" applyFill="1" applyBorder="1" applyAlignment="1">
      <alignment horizontal="left" vertical="center" wrapText="1"/>
    </xf>
    <xf numFmtId="0" fontId="69" fillId="0" borderId="22" xfId="0" applyFont="1" applyFill="1" applyBorder="1" applyAlignment="1">
      <alignment horizontal="left" vertical="center"/>
    </xf>
    <xf numFmtId="0" fontId="69" fillId="0" borderId="92" xfId="0" applyFont="1" applyFill="1" applyBorder="1" applyAlignment="1">
      <alignment horizontal="left" vertical="center"/>
    </xf>
    <xf numFmtId="0" fontId="69" fillId="0" borderId="93" xfId="0" applyFont="1" applyFill="1" applyBorder="1" applyAlignment="1">
      <alignment horizontal="left" vertical="center"/>
    </xf>
    <xf numFmtId="0" fontId="69" fillId="0" borderId="94" xfId="0" applyFont="1" applyFill="1" applyBorder="1" applyAlignment="1">
      <alignment horizontal="left" vertical="center"/>
    </xf>
    <xf numFmtId="0" fontId="69" fillId="0" borderId="60" xfId="0" applyFont="1" applyFill="1" applyBorder="1" applyAlignment="1">
      <alignment horizontal="center" vertical="center" wrapText="1"/>
    </xf>
    <xf numFmtId="0" fontId="69" fillId="0" borderId="27" xfId="0" applyFont="1" applyFill="1" applyBorder="1" applyAlignment="1">
      <alignment horizontal="center" vertical="center" wrapText="1"/>
    </xf>
    <xf numFmtId="0" fontId="69" fillId="0" borderId="95" xfId="0" applyFont="1" applyFill="1" applyBorder="1" applyAlignment="1">
      <alignment horizontal="center" vertical="center" wrapText="1"/>
    </xf>
    <xf numFmtId="0" fontId="69" fillId="0" borderId="96" xfId="0" applyFont="1" applyFill="1" applyBorder="1" applyAlignment="1">
      <alignment horizontal="center" vertical="center" wrapText="1"/>
    </xf>
    <xf numFmtId="0" fontId="69" fillId="0" borderId="25" xfId="0" applyFont="1" applyFill="1" applyBorder="1" applyAlignment="1">
      <alignment horizontal="center" vertical="center" wrapText="1"/>
    </xf>
    <xf numFmtId="0" fontId="66" fillId="0" borderId="97" xfId="0" applyFont="1" applyFill="1" applyBorder="1" applyAlignment="1">
      <alignment horizontal="left" vertical="center"/>
    </xf>
    <xf numFmtId="0" fontId="2" fillId="0" borderId="60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66" fillId="0" borderId="98" xfId="0" applyFont="1" applyFill="1" applyBorder="1" applyAlignment="1">
      <alignment horizontal="left" vertical="center"/>
    </xf>
    <xf numFmtId="0" fontId="66" fillId="0" borderId="93" xfId="0" applyFont="1" applyFill="1" applyBorder="1" applyAlignment="1">
      <alignment horizontal="left" vertical="center"/>
    </xf>
    <xf numFmtId="0" fontId="66" fillId="0" borderId="99" xfId="0" applyFont="1" applyFill="1" applyBorder="1" applyAlignment="1">
      <alignment horizontal="left" vertical="center"/>
    </xf>
    <xf numFmtId="4" fontId="66" fillId="0" borderId="98" xfId="0" applyNumberFormat="1" applyFont="1" applyFill="1" applyBorder="1" applyAlignment="1">
      <alignment horizontal="center" vertical="center"/>
    </xf>
    <xf numFmtId="4" fontId="66" fillId="0" borderId="94" xfId="0" applyNumberFormat="1" applyFont="1" applyFill="1" applyBorder="1" applyAlignment="1">
      <alignment horizontal="center" vertical="center"/>
    </xf>
    <xf numFmtId="4" fontId="66" fillId="0" borderId="23" xfId="0" applyNumberFormat="1" applyFont="1" applyBorder="1" applyAlignment="1">
      <alignment horizontal="right" vertical="center" wrapText="1"/>
    </xf>
    <xf numFmtId="4" fontId="66" fillId="0" borderId="11" xfId="0" applyNumberFormat="1" applyFont="1" applyBorder="1" applyAlignment="1">
      <alignment horizontal="right" vertical="center" wrapText="1"/>
    </xf>
    <xf numFmtId="0" fontId="69" fillId="0" borderId="100" xfId="0" applyFont="1" applyFill="1" applyBorder="1" applyAlignment="1">
      <alignment horizontal="center" vertical="center" wrapText="1"/>
    </xf>
    <xf numFmtId="0" fontId="69" fillId="0" borderId="101" xfId="0" applyFont="1" applyFill="1" applyBorder="1" applyAlignment="1">
      <alignment horizontal="center" vertical="center" wrapText="1"/>
    </xf>
    <xf numFmtId="0" fontId="69" fillId="0" borderId="102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104" xfId="0" applyFont="1" applyFill="1" applyBorder="1" applyAlignment="1">
      <alignment horizontal="left" vertical="center" wrapText="1"/>
    </xf>
    <xf numFmtId="0" fontId="7" fillId="0" borderId="60" xfId="53" applyFont="1" applyFill="1" applyBorder="1" applyAlignment="1" applyProtection="1">
      <alignment horizontal="center" vertical="center"/>
      <protection/>
    </xf>
    <xf numFmtId="0" fontId="7" fillId="0" borderId="27" xfId="53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left" vertical="center" wrapText="1"/>
    </xf>
    <xf numFmtId="4" fontId="5" fillId="0" borderId="57" xfId="53" applyNumberFormat="1" applyFont="1" applyFill="1" applyBorder="1" applyAlignment="1" applyProtection="1">
      <alignment horizontal="center" vertical="center"/>
      <protection/>
    </xf>
    <xf numFmtId="4" fontId="5" fillId="0" borderId="105" xfId="53" applyNumberFormat="1" applyFont="1" applyFill="1" applyBorder="1" applyAlignment="1" applyProtection="1">
      <alignment horizontal="center" vertical="center"/>
      <protection/>
    </xf>
    <xf numFmtId="4" fontId="5" fillId="0" borderId="18" xfId="53" applyNumberFormat="1" applyFont="1" applyFill="1" applyBorder="1" applyAlignment="1" applyProtection="1">
      <alignment horizontal="center" vertical="center" wrapText="1"/>
      <protection/>
    </xf>
    <xf numFmtId="4" fontId="5" fillId="0" borderId="14" xfId="53" applyNumberFormat="1" applyFont="1" applyFill="1" applyBorder="1" applyAlignment="1" applyProtection="1">
      <alignment horizontal="center" vertical="center" wrapText="1"/>
      <protection/>
    </xf>
    <xf numFmtId="4" fontId="5" fillId="0" borderId="16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06" xfId="0" applyFont="1" applyFill="1" applyBorder="1" applyAlignment="1">
      <alignment horizontal="left" vertical="center" wrapText="1"/>
    </xf>
    <xf numFmtId="0" fontId="4" fillId="0" borderId="107" xfId="0" applyFont="1" applyFill="1" applyBorder="1" applyAlignment="1">
      <alignment horizontal="left" vertical="center" wrapText="1"/>
    </xf>
    <xf numFmtId="0" fontId="4" fillId="0" borderId="108" xfId="0" applyFont="1" applyFill="1" applyBorder="1" applyAlignment="1">
      <alignment horizontal="left" vertical="center" wrapText="1"/>
    </xf>
    <xf numFmtId="0" fontId="4" fillId="0" borderId="109" xfId="0" applyFont="1" applyFill="1" applyBorder="1" applyAlignment="1">
      <alignment horizontal="left" vertical="center" wrapText="1"/>
    </xf>
    <xf numFmtId="0" fontId="4" fillId="0" borderId="110" xfId="0" applyFont="1" applyFill="1" applyBorder="1" applyAlignment="1">
      <alignment horizontal="left" vertical="center" wrapText="1"/>
    </xf>
    <xf numFmtId="0" fontId="2" fillId="34" borderId="83" xfId="55" applyFont="1" applyFill="1" applyBorder="1" applyAlignment="1" applyProtection="1">
      <alignment horizontal="center" vertical="center" wrapText="1"/>
      <protection/>
    </xf>
    <xf numFmtId="0" fontId="2" fillId="34" borderId="84" xfId="55" applyFont="1" applyFill="1" applyBorder="1" applyAlignment="1" applyProtection="1">
      <alignment horizontal="center" vertical="center" wrapText="1"/>
      <protection/>
    </xf>
    <xf numFmtId="0" fontId="2" fillId="34" borderId="85" xfId="55" applyFont="1" applyFill="1" applyBorder="1" applyAlignment="1" applyProtection="1">
      <alignment horizontal="center" vertical="center" wrapText="1"/>
      <protection/>
    </xf>
    <xf numFmtId="0" fontId="2" fillId="0" borderId="83" xfId="55" applyFont="1" applyFill="1" applyBorder="1" applyAlignment="1" applyProtection="1">
      <alignment horizontal="center" vertical="center" wrapText="1"/>
      <protection/>
    </xf>
    <xf numFmtId="0" fontId="2" fillId="0" borderId="84" xfId="55" applyFont="1" applyFill="1" applyBorder="1" applyAlignment="1" applyProtection="1">
      <alignment horizontal="center" vertical="center" wrapText="1"/>
      <protection/>
    </xf>
    <xf numFmtId="0" fontId="2" fillId="0" borderId="85" xfId="55" applyFont="1" applyFill="1" applyBorder="1" applyAlignment="1" applyProtection="1">
      <alignment horizontal="center" vertical="center" wrapText="1"/>
      <protection/>
    </xf>
    <xf numFmtId="4" fontId="5" fillId="0" borderId="58" xfId="53" applyNumberFormat="1" applyFont="1" applyFill="1" applyBorder="1" applyAlignment="1" applyProtection="1">
      <alignment horizontal="center" vertical="center"/>
      <protection/>
    </xf>
    <xf numFmtId="4" fontId="5" fillId="0" borderId="111" xfId="53" applyNumberFormat="1" applyFont="1" applyFill="1" applyBorder="1" applyAlignment="1" applyProtection="1">
      <alignment horizontal="center" vertical="center"/>
      <protection/>
    </xf>
    <xf numFmtId="4" fontId="5" fillId="0" borderId="112" xfId="53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left" wrapText="1"/>
    </xf>
    <xf numFmtId="4" fontId="2" fillId="0" borderId="83" xfId="55" applyNumberFormat="1" applyFont="1" applyFill="1" applyBorder="1" applyAlignment="1" applyProtection="1" quotePrefix="1">
      <alignment horizontal="center" vertical="center" wrapText="1"/>
      <protection/>
    </xf>
    <xf numFmtId="4" fontId="2" fillId="0" borderId="84" xfId="55" applyNumberFormat="1" applyFont="1" applyFill="1" applyBorder="1" applyAlignment="1" applyProtection="1" quotePrefix="1">
      <alignment horizontal="center" vertical="center" wrapText="1"/>
      <protection/>
    </xf>
    <xf numFmtId="4" fontId="2" fillId="0" borderId="85" xfId="55" applyNumberFormat="1" applyFont="1" applyFill="1" applyBorder="1" applyAlignment="1" applyProtection="1" quotePrefix="1">
      <alignment horizontal="center" vertical="center" wrapText="1"/>
      <protection/>
    </xf>
    <xf numFmtId="0" fontId="11" fillId="0" borderId="60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95" xfId="0" applyFont="1" applyBorder="1" applyAlignment="1">
      <alignment horizontal="right" vertical="center" wrapText="1"/>
    </xf>
    <xf numFmtId="0" fontId="43" fillId="5" borderId="60" xfId="0" applyFont="1" applyFill="1" applyBorder="1" applyAlignment="1" applyProtection="1">
      <alignment horizontal="center" wrapText="1"/>
      <protection/>
    </xf>
    <xf numFmtId="0" fontId="43" fillId="5" borderId="27" xfId="0" applyFont="1" applyFill="1" applyBorder="1" applyAlignment="1" applyProtection="1">
      <alignment horizontal="center" wrapText="1"/>
      <protection/>
    </xf>
    <xf numFmtId="0" fontId="43" fillId="5" borderId="25" xfId="0" applyFont="1" applyFill="1" applyBorder="1" applyAlignment="1" applyProtection="1">
      <alignment horizontal="center" wrapText="1"/>
      <protection/>
    </xf>
    <xf numFmtId="0" fontId="11" fillId="0" borderId="61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63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57" xfId="0" applyFont="1" applyBorder="1" applyAlignment="1" applyProtection="1">
      <alignment horizontal="center" vertical="center" wrapText="1"/>
      <protection/>
    </xf>
    <xf numFmtId="0" fontId="11" fillId="0" borderId="113" xfId="0" applyFont="1" applyBorder="1" applyAlignment="1" applyProtection="1">
      <alignment horizontal="center" vertical="center" wrapText="1"/>
      <protection/>
    </xf>
    <xf numFmtId="0" fontId="11" fillId="0" borderId="114" xfId="0" applyFont="1" applyBorder="1" applyAlignment="1" applyProtection="1">
      <alignment horizontal="center" vertical="center" wrapText="1"/>
      <protection/>
    </xf>
    <xf numFmtId="0" fontId="11" fillId="0" borderId="115" xfId="0" applyFont="1" applyBorder="1" applyAlignment="1" applyProtection="1">
      <alignment horizontal="center" vertical="center" wrapText="1"/>
      <protection/>
    </xf>
    <xf numFmtId="0" fontId="76" fillId="0" borderId="57" xfId="0" applyFont="1" applyBorder="1" applyAlignment="1">
      <alignment horizontal="center" vertical="center" wrapText="1"/>
    </xf>
    <xf numFmtId="0" fontId="76" fillId="0" borderId="63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56" xfId="0" applyFont="1" applyBorder="1" applyAlignment="1" applyProtection="1">
      <alignment horizontal="center" vertical="center" wrapText="1"/>
      <protection/>
    </xf>
    <xf numFmtId="0" fontId="44" fillId="35" borderId="116" xfId="0" applyFont="1" applyFill="1" applyBorder="1" applyAlignment="1">
      <alignment horizontal="center" vertical="center" wrapText="1"/>
    </xf>
    <xf numFmtId="0" fontId="44" fillId="35" borderId="34" xfId="0" applyFont="1" applyFill="1" applyBorder="1" applyAlignment="1">
      <alignment horizontal="center" vertical="center" wrapText="1"/>
    </xf>
    <xf numFmtId="0" fontId="44" fillId="35" borderId="53" xfId="0" applyFont="1" applyFill="1" applyBorder="1" applyAlignment="1">
      <alignment horizontal="center" vertical="center" wrapText="1"/>
    </xf>
    <xf numFmtId="4" fontId="44" fillId="0" borderId="83" xfId="0" applyNumberFormat="1" applyFont="1" applyFill="1" applyBorder="1" applyAlignment="1">
      <alignment horizontal="center" vertical="center" wrapText="1"/>
    </xf>
    <xf numFmtId="4" fontId="44" fillId="0" borderId="84" xfId="0" applyNumberFormat="1" applyFont="1" applyFill="1" applyBorder="1" applyAlignment="1">
      <alignment horizontal="center" vertical="center" wrapText="1"/>
    </xf>
    <xf numFmtId="4" fontId="44" fillId="0" borderId="85" xfId="0" applyNumberFormat="1" applyFont="1" applyFill="1" applyBorder="1" applyAlignment="1">
      <alignment horizontal="center" vertical="center" wrapText="1"/>
    </xf>
    <xf numFmtId="0" fontId="45" fillId="35" borderId="83" xfId="0" applyFont="1" applyFill="1" applyBorder="1" applyAlignment="1">
      <alignment horizontal="center" vertical="center" wrapText="1"/>
    </xf>
    <xf numFmtId="0" fontId="45" fillId="35" borderId="84" xfId="0" applyFont="1" applyFill="1" applyBorder="1" applyAlignment="1">
      <alignment horizontal="center" vertical="center" wrapText="1"/>
    </xf>
    <xf numFmtId="0" fontId="45" fillId="35" borderId="85" xfId="0" applyFont="1" applyFill="1" applyBorder="1" applyAlignment="1">
      <alignment horizontal="center" vertical="center" wrapText="1"/>
    </xf>
    <xf numFmtId="0" fontId="45" fillId="35" borderId="116" xfId="0" applyFont="1" applyFill="1" applyBorder="1" applyAlignment="1">
      <alignment horizontal="center" vertical="center" wrapText="1"/>
    </xf>
    <xf numFmtId="0" fontId="45" fillId="35" borderId="34" xfId="0" applyFont="1" applyFill="1" applyBorder="1" applyAlignment="1">
      <alignment horizontal="center" vertical="center" wrapText="1"/>
    </xf>
    <xf numFmtId="0" fontId="45" fillId="35" borderId="53" xfId="0" applyFont="1" applyFill="1" applyBorder="1" applyAlignment="1">
      <alignment horizontal="center" vertical="center" wrapText="1"/>
    </xf>
    <xf numFmtId="4" fontId="45" fillId="0" borderId="83" xfId="0" applyNumberFormat="1" applyFont="1" applyFill="1" applyBorder="1" applyAlignment="1">
      <alignment horizontal="center" vertical="center" wrapText="1"/>
    </xf>
    <xf numFmtId="4" fontId="45" fillId="0" borderId="84" xfId="0" applyNumberFormat="1" applyFont="1" applyFill="1" applyBorder="1" applyAlignment="1">
      <alignment horizontal="center" vertical="center" wrapText="1"/>
    </xf>
    <xf numFmtId="4" fontId="45" fillId="0" borderId="85" xfId="0" applyNumberFormat="1" applyFont="1" applyFill="1" applyBorder="1" applyAlignment="1">
      <alignment horizontal="center" vertical="center" wrapText="1"/>
    </xf>
    <xf numFmtId="0" fontId="76" fillId="0" borderId="43" xfId="0" applyFont="1" applyFill="1" applyBorder="1" applyAlignment="1">
      <alignment horizontal="right" vertical="top" wrapText="1"/>
    </xf>
    <xf numFmtId="0" fontId="76" fillId="0" borderId="117" xfId="0" applyFont="1" applyFill="1" applyBorder="1" applyAlignment="1">
      <alignment horizontal="right" vertical="top" wrapText="1"/>
    </xf>
    <xf numFmtId="0" fontId="11" fillId="35" borderId="43" xfId="0" applyFont="1" applyFill="1" applyBorder="1" applyAlignment="1">
      <alignment horizontal="right" vertical="top" wrapText="1"/>
    </xf>
    <xf numFmtId="0" fontId="11" fillId="35" borderId="117" xfId="0" applyFont="1" applyFill="1" applyBorder="1" applyAlignment="1">
      <alignment horizontal="right" vertical="top" wrapText="1"/>
    </xf>
    <xf numFmtId="4" fontId="69" fillId="33" borderId="19" xfId="0" applyNumberFormat="1" applyFont="1" applyFill="1" applyBorder="1" applyAlignment="1">
      <alignment horizontal="right" vertical="center" wrapText="1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eading" xfId="35"/>
    <cellStyle name="Heading1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 6" xfId="53"/>
    <cellStyle name="Normal 6 2" xfId="54"/>
    <cellStyle name="Normal_ND03-Sažetak" xfId="55"/>
    <cellStyle name="Percent" xfId="56"/>
    <cellStyle name="Povezana ćelija" xfId="57"/>
    <cellStyle name="Provjera ćelije" xfId="58"/>
    <cellStyle name="Result" xfId="59"/>
    <cellStyle name="Result2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  <cellStyle name="Zarez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A55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16.7109375" style="0" customWidth="1"/>
  </cols>
  <sheetData>
    <row r="1" ht="18.75">
      <c r="A1" s="131" t="s">
        <v>153</v>
      </c>
    </row>
    <row r="2" ht="15">
      <c r="A2" s="132"/>
    </row>
    <row r="3" ht="15">
      <c r="A3" s="133" t="s">
        <v>154</v>
      </c>
    </row>
    <row r="4" ht="30">
      <c r="A4" s="133" t="s">
        <v>155</v>
      </c>
    </row>
    <row r="5" ht="15">
      <c r="A5" s="133"/>
    </row>
    <row r="6" ht="15.75">
      <c r="A6" s="134" t="s">
        <v>156</v>
      </c>
    </row>
    <row r="7" ht="15">
      <c r="A7" s="135" t="s">
        <v>157</v>
      </c>
    </row>
    <row r="8" ht="15">
      <c r="A8" s="133" t="s">
        <v>158</v>
      </c>
    </row>
    <row r="9" ht="15">
      <c r="A9" s="133" t="s">
        <v>159</v>
      </c>
    </row>
    <row r="10" ht="15">
      <c r="A10" s="133" t="s">
        <v>160</v>
      </c>
    </row>
    <row r="11" ht="15">
      <c r="A11" s="133" t="s">
        <v>161</v>
      </c>
    </row>
    <row r="12" ht="30">
      <c r="A12" s="133" t="s">
        <v>162</v>
      </c>
    </row>
    <row r="13" ht="15">
      <c r="A13" s="133" t="s">
        <v>163</v>
      </c>
    </row>
    <row r="14" ht="15">
      <c r="A14" s="133" t="s">
        <v>164</v>
      </c>
    </row>
    <row r="15" ht="15">
      <c r="A15" s="133"/>
    </row>
    <row r="16" ht="15">
      <c r="A16" s="135" t="s">
        <v>165</v>
      </c>
    </row>
    <row r="17" ht="15">
      <c r="A17" s="133" t="s">
        <v>158</v>
      </c>
    </row>
    <row r="18" ht="15">
      <c r="A18" s="133" t="s">
        <v>159</v>
      </c>
    </row>
    <row r="19" ht="15">
      <c r="A19" s="133" t="s">
        <v>160</v>
      </c>
    </row>
    <row r="20" ht="15">
      <c r="A20" s="133" t="s">
        <v>166</v>
      </c>
    </row>
    <row r="21" ht="30">
      <c r="A21" s="133" t="s">
        <v>167</v>
      </c>
    </row>
    <row r="22" ht="15">
      <c r="A22" s="133" t="s">
        <v>168</v>
      </c>
    </row>
    <row r="23" ht="15">
      <c r="A23" s="133"/>
    </row>
    <row r="24" ht="15">
      <c r="A24" s="135" t="s">
        <v>169</v>
      </c>
    </row>
    <row r="25" ht="15">
      <c r="A25" s="133" t="s">
        <v>158</v>
      </c>
    </row>
    <row r="26" ht="15">
      <c r="A26" s="133" t="s">
        <v>170</v>
      </c>
    </row>
    <row r="27" ht="15">
      <c r="A27" s="133" t="s">
        <v>171</v>
      </c>
    </row>
    <row r="28" ht="15">
      <c r="A28" s="133" t="s">
        <v>172</v>
      </c>
    </row>
    <row r="29" ht="15">
      <c r="A29" s="133" t="s">
        <v>173</v>
      </c>
    </row>
    <row r="30" ht="30">
      <c r="A30" s="133" t="s">
        <v>174</v>
      </c>
    </row>
    <row r="31" ht="15">
      <c r="A31" s="133" t="s">
        <v>164</v>
      </c>
    </row>
    <row r="32" ht="15">
      <c r="A32" s="133"/>
    </row>
    <row r="33" ht="15">
      <c r="A33" s="135" t="s">
        <v>175</v>
      </c>
    </row>
    <row r="34" ht="15">
      <c r="A34" s="136" t="s">
        <v>53</v>
      </c>
    </row>
    <row r="35" ht="15">
      <c r="A35" s="133" t="s">
        <v>176</v>
      </c>
    </row>
    <row r="36" ht="15">
      <c r="A36" s="133" t="s">
        <v>177</v>
      </c>
    </row>
    <row r="37" ht="15">
      <c r="A37" s="133" t="s">
        <v>178</v>
      </c>
    </row>
    <row r="38" ht="15">
      <c r="A38" s="133" t="s">
        <v>179</v>
      </c>
    </row>
    <row r="39" ht="15">
      <c r="A39" s="133" t="s">
        <v>180</v>
      </c>
    </row>
    <row r="40" ht="15">
      <c r="A40" s="133"/>
    </row>
    <row r="41" ht="15">
      <c r="A41" s="136" t="s">
        <v>61</v>
      </c>
    </row>
    <row r="42" ht="15">
      <c r="A42" s="133" t="s">
        <v>176</v>
      </c>
    </row>
    <row r="43" ht="15">
      <c r="A43" s="133" t="s">
        <v>181</v>
      </c>
    </row>
    <row r="44" ht="15">
      <c r="A44" s="133" t="s">
        <v>178</v>
      </c>
    </row>
    <row r="45" ht="15">
      <c r="A45" s="133" t="s">
        <v>182</v>
      </c>
    </row>
    <row r="46" ht="15">
      <c r="A46" s="133" t="s">
        <v>183</v>
      </c>
    </row>
    <row r="47" ht="15">
      <c r="A47" s="133" t="s">
        <v>184</v>
      </c>
    </row>
    <row r="48" ht="15">
      <c r="A48" s="133"/>
    </row>
    <row r="49" ht="15">
      <c r="A49" s="133"/>
    </row>
    <row r="50" ht="15">
      <c r="A50" s="133" t="s">
        <v>185</v>
      </c>
    </row>
    <row r="51" ht="15">
      <c r="A51" s="133" t="s">
        <v>186</v>
      </c>
    </row>
    <row r="52" ht="30">
      <c r="A52" s="133" t="s">
        <v>187</v>
      </c>
    </row>
    <row r="53" ht="15">
      <c r="A53" s="133" t="s">
        <v>188</v>
      </c>
    </row>
    <row r="54" ht="30">
      <c r="A54" s="133" t="s">
        <v>189</v>
      </c>
    </row>
    <row r="55" ht="15">
      <c r="A55" s="133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76"/>
  <sheetViews>
    <sheetView tabSelected="1" workbookViewId="0" topLeftCell="A1">
      <selection activeCell="A3" sqref="A3"/>
    </sheetView>
  </sheetViews>
  <sheetFormatPr defaultColWidth="68.7109375" defaultRowHeight="15"/>
  <cols>
    <col min="1" max="1" width="72.7109375" style="49" customWidth="1"/>
    <col min="2" max="2" width="12.7109375" style="49" customWidth="1"/>
    <col min="3" max="3" width="12.00390625" style="49" customWidth="1"/>
    <col min="4" max="4" width="13.7109375" style="49" customWidth="1"/>
    <col min="5" max="5" width="9.7109375" style="49" customWidth="1"/>
    <col min="6" max="7" width="10.7109375" style="49" customWidth="1"/>
    <col min="8" max="8" width="4.140625" style="49" customWidth="1"/>
    <col min="9" max="9" width="6.8515625" style="49" customWidth="1"/>
    <col min="10" max="10" width="21.28125" style="49" customWidth="1"/>
    <col min="11" max="11" width="12.00390625" style="49" customWidth="1"/>
    <col min="12" max="13" width="7.28125" style="49" customWidth="1"/>
    <col min="14" max="14" width="11.421875" style="49" customWidth="1"/>
    <col min="15" max="15" width="17.28125" style="49" customWidth="1"/>
    <col min="16" max="16" width="23.421875" style="49" customWidth="1"/>
    <col min="17" max="17" width="17.57421875" style="49" customWidth="1"/>
    <col min="18" max="18" width="11.57421875" style="49" customWidth="1"/>
    <col min="19" max="19" width="2.8515625" style="49" customWidth="1"/>
    <col min="20" max="21" width="11.421875" style="49" customWidth="1"/>
    <col min="22" max="16384" width="68.7109375" style="49" customWidth="1"/>
  </cols>
  <sheetData>
    <row r="1" spans="1:20" ht="15.75">
      <c r="A1" s="221" t="s">
        <v>28</v>
      </c>
      <c r="B1" s="221"/>
      <c r="I1" s="5" t="s">
        <v>73</v>
      </c>
      <c r="J1" s="67"/>
      <c r="K1" s="67"/>
      <c r="L1" s="67"/>
      <c r="M1" s="67"/>
      <c r="N1" s="67"/>
      <c r="O1" s="67"/>
      <c r="P1" s="67"/>
      <c r="Q1" s="67"/>
      <c r="R1" s="67"/>
      <c r="S1" s="61"/>
      <c r="T1" s="62"/>
    </row>
    <row r="2" ht="15.75" thickBot="1"/>
    <row r="3" spans="1:17" ht="16.5" thickBot="1">
      <c r="A3" s="35" t="s">
        <v>49</v>
      </c>
      <c r="B3" s="27"/>
      <c r="C3" s="6"/>
      <c r="D3" s="6"/>
      <c r="E3" s="6"/>
      <c r="F3" s="6"/>
      <c r="G3" s="6"/>
      <c r="I3" s="169" t="s">
        <v>83</v>
      </c>
      <c r="J3" s="170"/>
      <c r="K3" s="170"/>
      <c r="L3" s="170"/>
      <c r="M3" s="170"/>
      <c r="N3" s="170"/>
      <c r="O3" s="170"/>
      <c r="P3" s="170"/>
      <c r="Q3" s="171"/>
    </row>
    <row r="4" spans="1:17" ht="15">
      <c r="A4" s="73" t="s">
        <v>80</v>
      </c>
      <c r="B4" s="74"/>
      <c r="C4" s="6"/>
      <c r="D4" s="6"/>
      <c r="E4" s="6"/>
      <c r="F4" s="6"/>
      <c r="G4" s="6"/>
      <c r="I4" s="172" t="s">
        <v>84</v>
      </c>
      <c r="J4" s="175" t="s">
        <v>85</v>
      </c>
      <c r="K4" s="209" t="s">
        <v>88</v>
      </c>
      <c r="L4" s="178" t="s">
        <v>86</v>
      </c>
      <c r="M4" s="179"/>
      <c r="N4" s="180"/>
      <c r="O4" s="181" t="s">
        <v>87</v>
      </c>
      <c r="P4" s="182"/>
      <c r="Q4" s="187" t="s">
        <v>117</v>
      </c>
    </row>
    <row r="5" spans="1:17" ht="15">
      <c r="A5" s="73" t="s">
        <v>81</v>
      </c>
      <c r="B5" s="74"/>
      <c r="C5" s="6"/>
      <c r="D5" s="6"/>
      <c r="E5" s="6"/>
      <c r="F5" s="6"/>
      <c r="G5" s="6"/>
      <c r="I5" s="173"/>
      <c r="J5" s="176"/>
      <c r="K5" s="210"/>
      <c r="L5" s="190" t="s">
        <v>89</v>
      </c>
      <c r="M5" s="191"/>
      <c r="N5" s="79" t="s">
        <v>118</v>
      </c>
      <c r="O5" s="183" t="s">
        <v>90</v>
      </c>
      <c r="P5" s="185" t="s">
        <v>91</v>
      </c>
      <c r="Q5" s="188"/>
    </row>
    <row r="6" spans="1:17" ht="15.75" thickBot="1">
      <c r="A6" s="73" t="s">
        <v>82</v>
      </c>
      <c r="B6" s="75"/>
      <c r="C6" s="6"/>
      <c r="D6" s="6"/>
      <c r="E6" s="6"/>
      <c r="F6" s="6"/>
      <c r="G6" s="6"/>
      <c r="I6" s="174"/>
      <c r="J6" s="177"/>
      <c r="K6" s="211"/>
      <c r="L6" s="192" t="s">
        <v>92</v>
      </c>
      <c r="M6" s="193"/>
      <c r="N6" s="80" t="s">
        <v>93</v>
      </c>
      <c r="O6" s="184"/>
      <c r="P6" s="186"/>
      <c r="Q6" s="189"/>
    </row>
    <row r="7" spans="1:17" ht="16.5" thickTop="1">
      <c r="A7" s="34"/>
      <c r="B7" s="27"/>
      <c r="C7" s="6"/>
      <c r="D7" s="6"/>
      <c r="E7" s="6"/>
      <c r="F7" s="6"/>
      <c r="G7" s="6"/>
      <c r="I7" s="81">
        <v>1</v>
      </c>
      <c r="J7" s="83" t="s">
        <v>94</v>
      </c>
      <c r="K7" s="82">
        <v>1829.58</v>
      </c>
      <c r="L7" s="158" t="s">
        <v>0</v>
      </c>
      <c r="M7" s="159"/>
      <c r="N7" s="194">
        <v>7500</v>
      </c>
      <c r="O7" s="83"/>
      <c r="P7" s="84"/>
      <c r="Q7" s="99">
        <f>K7*8500</f>
        <v>15551430</v>
      </c>
    </row>
    <row r="8" spans="1:17" ht="15.75">
      <c r="A8" s="27"/>
      <c r="B8" s="27"/>
      <c r="C8" s="6"/>
      <c r="D8" s="6"/>
      <c r="E8" s="6"/>
      <c r="F8" s="6"/>
      <c r="G8" s="6"/>
      <c r="I8" s="81">
        <v>2</v>
      </c>
      <c r="J8" s="83" t="s">
        <v>95</v>
      </c>
      <c r="K8" s="82">
        <v>700.41</v>
      </c>
      <c r="L8" s="197" t="s">
        <v>0</v>
      </c>
      <c r="M8" s="198"/>
      <c r="N8" s="195"/>
      <c r="O8" s="83"/>
      <c r="P8" s="84"/>
      <c r="Q8" s="99">
        <f>K8*8000</f>
        <v>5603280</v>
      </c>
    </row>
    <row r="9" spans="1:17" ht="15.75" thickBot="1">
      <c r="A9" s="7"/>
      <c r="B9" s="8"/>
      <c r="C9" s="9"/>
      <c r="D9" s="9"/>
      <c r="E9" s="9"/>
      <c r="F9" s="9"/>
      <c r="G9" s="9"/>
      <c r="I9" s="81">
        <v>3</v>
      </c>
      <c r="J9" s="83" t="s">
        <v>96</v>
      </c>
      <c r="K9" s="82">
        <v>96.02</v>
      </c>
      <c r="L9" s="197" t="s">
        <v>0</v>
      </c>
      <c r="M9" s="198"/>
      <c r="N9" s="195"/>
      <c r="O9" s="83"/>
      <c r="P9" s="84"/>
      <c r="Q9" s="99">
        <f>K9*8000</f>
        <v>768160</v>
      </c>
    </row>
    <row r="10" spans="1:17" ht="15">
      <c r="A10" s="222" t="s">
        <v>17</v>
      </c>
      <c r="B10" s="225" t="s">
        <v>5</v>
      </c>
      <c r="C10" s="216" t="s">
        <v>34</v>
      </c>
      <c r="D10" s="216" t="s">
        <v>43</v>
      </c>
      <c r="E10" s="216" t="s">
        <v>48</v>
      </c>
      <c r="F10" s="216" t="s">
        <v>36</v>
      </c>
      <c r="G10" s="216" t="s">
        <v>35</v>
      </c>
      <c r="I10" s="81">
        <v>4</v>
      </c>
      <c r="J10" s="83" t="s">
        <v>97</v>
      </c>
      <c r="K10" s="82">
        <v>240.59</v>
      </c>
      <c r="L10" s="199" t="s">
        <v>0</v>
      </c>
      <c r="M10" s="200"/>
      <c r="N10" s="195"/>
      <c r="O10" s="83"/>
      <c r="P10" s="84"/>
      <c r="Q10" s="99">
        <f>K10*8000</f>
        <v>1924720</v>
      </c>
    </row>
    <row r="11" spans="1:17" ht="15">
      <c r="A11" s="223"/>
      <c r="B11" s="226"/>
      <c r="C11" s="217"/>
      <c r="D11" s="217"/>
      <c r="E11" s="217"/>
      <c r="F11" s="217"/>
      <c r="G11" s="217"/>
      <c r="I11" s="81">
        <v>5</v>
      </c>
      <c r="J11" s="83" t="s">
        <v>98</v>
      </c>
      <c r="K11" s="82">
        <v>133.33</v>
      </c>
      <c r="L11" s="197" t="s">
        <v>0</v>
      </c>
      <c r="M11" s="198"/>
      <c r="N11" s="195"/>
      <c r="O11" s="83"/>
      <c r="P11" s="84"/>
      <c r="Q11" s="99">
        <f>K11*8000</f>
        <v>1066640</v>
      </c>
    </row>
    <row r="12" spans="1:17" ht="15.75" thickBot="1">
      <c r="A12" s="224"/>
      <c r="B12" s="227"/>
      <c r="C12" s="218"/>
      <c r="D12" s="218"/>
      <c r="E12" s="218"/>
      <c r="F12" s="218"/>
      <c r="G12" s="218"/>
      <c r="I12" s="81">
        <v>6</v>
      </c>
      <c r="J12" s="84" t="s">
        <v>99</v>
      </c>
      <c r="K12" s="82"/>
      <c r="L12" s="197"/>
      <c r="M12" s="198"/>
      <c r="N12" s="196"/>
      <c r="O12" s="84"/>
      <c r="P12" s="84"/>
      <c r="Q12" s="97">
        <v>541901.25</v>
      </c>
    </row>
    <row r="13" spans="1:17" ht="15.75" thickBot="1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 t="s">
        <v>70</v>
      </c>
      <c r="G13" s="19" t="s">
        <v>71</v>
      </c>
      <c r="I13" s="153" t="s">
        <v>100</v>
      </c>
      <c r="J13" s="154"/>
      <c r="K13" s="154"/>
      <c r="L13" s="154"/>
      <c r="M13" s="154"/>
      <c r="N13" s="154"/>
      <c r="O13" s="154"/>
      <c r="P13" s="155"/>
      <c r="Q13" s="85">
        <f>SUM(Q7:Q12)</f>
        <v>25456131.25</v>
      </c>
    </row>
    <row r="14" spans="1:17" ht="15">
      <c r="A14" s="14" t="s">
        <v>11</v>
      </c>
      <c r="B14" s="65" t="s">
        <v>10</v>
      </c>
      <c r="C14" s="15" t="s">
        <v>42</v>
      </c>
      <c r="D14" s="145">
        <f>Q13+M26+M35+R22</f>
        <v>30545527.259999998</v>
      </c>
      <c r="E14" s="31"/>
      <c r="F14" s="29">
        <f>D14*E14/1000</f>
        <v>0</v>
      </c>
      <c r="G14" s="29">
        <f>F14</f>
        <v>0</v>
      </c>
      <c r="I14" s="86"/>
      <c r="J14" s="86"/>
      <c r="K14" s="87"/>
      <c r="L14" s="86"/>
      <c r="M14" s="86"/>
      <c r="N14" s="86"/>
      <c r="O14" s="88"/>
      <c r="P14" s="86"/>
      <c r="Q14" s="86"/>
    </row>
    <row r="15" spans="1:17" ht="15">
      <c r="A15" s="10" t="s">
        <v>18</v>
      </c>
      <c r="B15" s="65" t="s">
        <v>10</v>
      </c>
      <c r="C15" s="16" t="s">
        <v>42</v>
      </c>
      <c r="D15" s="28">
        <v>300000</v>
      </c>
      <c r="E15" s="32"/>
      <c r="F15" s="30">
        <f>D15*E15/1000</f>
        <v>0</v>
      </c>
      <c r="G15" s="30">
        <f>F15</f>
        <v>0</v>
      </c>
      <c r="I15" s="86"/>
      <c r="J15" s="86"/>
      <c r="K15" s="87"/>
      <c r="L15" s="86"/>
      <c r="M15" s="86"/>
      <c r="N15" s="86"/>
      <c r="O15" s="88"/>
      <c r="P15" s="86"/>
      <c r="Q15" s="86"/>
    </row>
    <row r="16" spans="1:17" ht="15.75" thickBot="1">
      <c r="A16" s="10" t="s">
        <v>12</v>
      </c>
      <c r="B16" s="11" t="s">
        <v>10</v>
      </c>
      <c r="C16" s="16" t="s">
        <v>42</v>
      </c>
      <c r="D16" s="28">
        <v>600000</v>
      </c>
      <c r="E16" s="32"/>
      <c r="F16" s="30">
        <f>D16*E16/1000</f>
        <v>0</v>
      </c>
      <c r="G16" s="30">
        <f aca="true" t="shared" si="0" ref="G16:G31">F16</f>
        <v>0</v>
      </c>
      <c r="I16" s="89"/>
      <c r="J16" s="89"/>
      <c r="K16" s="90"/>
      <c r="L16" s="89"/>
      <c r="M16" s="89"/>
      <c r="N16" s="89"/>
      <c r="O16" s="89"/>
      <c r="P16" s="89"/>
      <c r="Q16" s="89"/>
    </row>
    <row r="17" spans="1:19" ht="15.75" customHeight="1">
      <c r="A17" s="228" t="s">
        <v>13</v>
      </c>
      <c r="B17" s="201">
        <v>1000</v>
      </c>
      <c r="C17" s="203" t="s">
        <v>42</v>
      </c>
      <c r="D17" s="254">
        <v>90000</v>
      </c>
      <c r="E17" s="205"/>
      <c r="F17" s="207">
        <f>D17*E17/1000</f>
        <v>0</v>
      </c>
      <c r="G17" s="207">
        <f t="shared" si="0"/>
        <v>0</v>
      </c>
      <c r="I17" s="163" t="s">
        <v>101</v>
      </c>
      <c r="J17" s="164"/>
      <c r="K17" s="164"/>
      <c r="L17" s="164"/>
      <c r="M17" s="164" t="s">
        <v>117</v>
      </c>
      <c r="N17" s="167"/>
      <c r="O17" s="91"/>
      <c r="P17" s="163" t="s">
        <v>116</v>
      </c>
      <c r="Q17" s="164"/>
      <c r="R17" s="164" t="s">
        <v>50</v>
      </c>
      <c r="S17" s="167"/>
    </row>
    <row r="18" spans="1:19" ht="15">
      <c r="A18" s="229"/>
      <c r="B18" s="202"/>
      <c r="C18" s="204"/>
      <c r="D18" s="255"/>
      <c r="E18" s="206"/>
      <c r="F18" s="208"/>
      <c r="G18" s="208"/>
      <c r="I18" s="165"/>
      <c r="J18" s="166"/>
      <c r="K18" s="166"/>
      <c r="L18" s="166"/>
      <c r="M18" s="166"/>
      <c r="N18" s="168"/>
      <c r="O18" s="95"/>
      <c r="P18" s="258"/>
      <c r="Q18" s="256"/>
      <c r="R18" s="256"/>
      <c r="S18" s="257"/>
    </row>
    <row r="19" spans="1:19" ht="15.75" thickBot="1">
      <c r="A19" s="10" t="s">
        <v>30</v>
      </c>
      <c r="B19" s="11">
        <v>1000</v>
      </c>
      <c r="C19" s="16" t="s">
        <v>42</v>
      </c>
      <c r="D19" s="28">
        <v>90000</v>
      </c>
      <c r="E19" s="32"/>
      <c r="F19" s="30">
        <f>D19*E19/1000</f>
        <v>0</v>
      </c>
      <c r="G19" s="30">
        <f t="shared" si="0"/>
        <v>0</v>
      </c>
      <c r="I19" s="160" t="s">
        <v>102</v>
      </c>
      <c r="J19" s="161"/>
      <c r="K19" s="161"/>
      <c r="L19" s="161"/>
      <c r="M19" s="161"/>
      <c r="N19" s="162"/>
      <c r="O19" s="95"/>
      <c r="P19" s="245" t="s">
        <v>149</v>
      </c>
      <c r="Q19" s="150"/>
      <c r="R19" s="151">
        <v>5000</v>
      </c>
      <c r="S19" s="152"/>
    </row>
    <row r="20" spans="1:19" ht="15">
      <c r="A20" s="10" t="s">
        <v>44</v>
      </c>
      <c r="B20" s="11" t="s">
        <v>10</v>
      </c>
      <c r="C20" s="16" t="s">
        <v>42</v>
      </c>
      <c r="D20" s="28">
        <v>60000</v>
      </c>
      <c r="E20" s="32"/>
      <c r="F20" s="30">
        <f aca="true" t="shared" si="1" ref="F20:F31">D20*E20/1000</f>
        <v>0</v>
      </c>
      <c r="G20" s="30">
        <f t="shared" si="0"/>
        <v>0</v>
      </c>
      <c r="I20" s="96" t="s">
        <v>103</v>
      </c>
      <c r="J20" s="249" t="s">
        <v>104</v>
      </c>
      <c r="K20" s="250"/>
      <c r="L20" s="251"/>
      <c r="M20" s="252">
        <v>80194.06</v>
      </c>
      <c r="N20" s="253"/>
      <c r="O20" s="93"/>
      <c r="P20" s="245" t="s">
        <v>150</v>
      </c>
      <c r="Q20" s="150"/>
      <c r="R20" s="151">
        <v>5000</v>
      </c>
      <c r="S20" s="152"/>
    </row>
    <row r="21" spans="1:19" ht="15">
      <c r="A21" s="10" t="s">
        <v>31</v>
      </c>
      <c r="B21" s="11" t="s">
        <v>10</v>
      </c>
      <c r="C21" s="16" t="s">
        <v>42</v>
      </c>
      <c r="D21" s="28">
        <v>30000</v>
      </c>
      <c r="E21" s="32"/>
      <c r="F21" s="30">
        <f t="shared" si="1"/>
        <v>0</v>
      </c>
      <c r="G21" s="30">
        <f t="shared" si="0"/>
        <v>0</v>
      </c>
      <c r="I21" s="81" t="s">
        <v>105</v>
      </c>
      <c r="J21" s="148" t="s">
        <v>106</v>
      </c>
      <c r="K21" s="149"/>
      <c r="L21" s="150"/>
      <c r="M21" s="151">
        <v>2432455.6</v>
      </c>
      <c r="N21" s="152"/>
      <c r="O21" s="78"/>
      <c r="P21" s="245" t="s">
        <v>151</v>
      </c>
      <c r="Q21" s="150"/>
      <c r="R21" s="151">
        <v>30000</v>
      </c>
      <c r="S21" s="152"/>
    </row>
    <row r="22" spans="1:19" ht="15.75" thickBot="1">
      <c r="A22" s="10" t="s">
        <v>32</v>
      </c>
      <c r="B22" s="11" t="s">
        <v>10</v>
      </c>
      <c r="C22" s="16" t="s">
        <v>42</v>
      </c>
      <c r="D22" s="28">
        <v>30000</v>
      </c>
      <c r="E22" s="32"/>
      <c r="F22" s="30">
        <f t="shared" si="1"/>
        <v>0</v>
      </c>
      <c r="G22" s="30">
        <f t="shared" si="0"/>
        <v>0</v>
      </c>
      <c r="I22" s="81" t="s">
        <v>107</v>
      </c>
      <c r="J22" s="148" t="s">
        <v>108</v>
      </c>
      <c r="K22" s="149"/>
      <c r="L22" s="150"/>
      <c r="M22" s="151">
        <v>1035627.89</v>
      </c>
      <c r="N22" s="152"/>
      <c r="O22" s="78"/>
      <c r="P22" s="153" t="s">
        <v>100</v>
      </c>
      <c r="Q22" s="155"/>
      <c r="R22" s="156">
        <f>SUM(R19:R21)</f>
        <v>40000</v>
      </c>
      <c r="S22" s="157"/>
    </row>
    <row r="23" spans="1:17" ht="15">
      <c r="A23" s="10" t="s">
        <v>9</v>
      </c>
      <c r="B23" s="11" t="s">
        <v>10</v>
      </c>
      <c r="C23" s="16" t="s">
        <v>42</v>
      </c>
      <c r="D23" s="28">
        <v>900000</v>
      </c>
      <c r="E23" s="32"/>
      <c r="F23" s="30">
        <f t="shared" si="1"/>
        <v>0</v>
      </c>
      <c r="G23" s="30">
        <f t="shared" si="0"/>
        <v>0</v>
      </c>
      <c r="I23" s="219" t="s">
        <v>109</v>
      </c>
      <c r="J23" s="212" t="s">
        <v>110</v>
      </c>
      <c r="K23" s="212"/>
      <c r="L23" s="213"/>
      <c r="M23" s="230">
        <v>706866.7</v>
      </c>
      <c r="N23" s="231"/>
      <c r="O23" s="78"/>
      <c r="P23" s="78"/>
      <c r="Q23" s="92"/>
    </row>
    <row r="24" spans="1:17" ht="15">
      <c r="A24" s="10" t="s">
        <v>45</v>
      </c>
      <c r="B24" s="11">
        <v>5000</v>
      </c>
      <c r="C24" s="16" t="s">
        <v>42</v>
      </c>
      <c r="D24" s="28">
        <v>900000</v>
      </c>
      <c r="E24" s="32"/>
      <c r="F24" s="30">
        <f t="shared" si="1"/>
        <v>0</v>
      </c>
      <c r="G24" s="30">
        <f t="shared" si="0"/>
        <v>0</v>
      </c>
      <c r="I24" s="220"/>
      <c r="J24" s="214"/>
      <c r="K24" s="214"/>
      <c r="L24" s="215"/>
      <c r="M24" s="232"/>
      <c r="N24" s="233"/>
      <c r="O24" s="78"/>
      <c r="P24" s="78"/>
      <c r="Q24" s="92"/>
    </row>
    <row r="25" spans="1:17" ht="15">
      <c r="A25" s="10" t="s">
        <v>6</v>
      </c>
      <c r="B25" s="11">
        <v>20000</v>
      </c>
      <c r="C25" s="16" t="s">
        <v>42</v>
      </c>
      <c r="D25" s="28">
        <v>5000000</v>
      </c>
      <c r="E25" s="32"/>
      <c r="F25" s="30">
        <f t="shared" si="1"/>
        <v>0</v>
      </c>
      <c r="G25" s="30">
        <f t="shared" si="0"/>
        <v>0</v>
      </c>
      <c r="I25" s="98" t="s">
        <v>111</v>
      </c>
      <c r="J25" s="234" t="s">
        <v>112</v>
      </c>
      <c r="K25" s="234"/>
      <c r="L25" s="235"/>
      <c r="M25" s="151">
        <v>229407.76</v>
      </c>
      <c r="N25" s="152"/>
      <c r="O25" s="100"/>
      <c r="P25" s="78"/>
      <c r="Q25" s="92"/>
    </row>
    <row r="26" spans="1:17" ht="15.75" thickBot="1">
      <c r="A26" s="10" t="s">
        <v>46</v>
      </c>
      <c r="B26" s="11">
        <v>50000</v>
      </c>
      <c r="C26" s="16" t="s">
        <v>42</v>
      </c>
      <c r="D26" s="28">
        <v>30481165.21</v>
      </c>
      <c r="E26" s="32"/>
      <c r="F26" s="30">
        <f t="shared" si="1"/>
        <v>0</v>
      </c>
      <c r="G26" s="30">
        <f t="shared" si="0"/>
        <v>0</v>
      </c>
      <c r="I26" s="153" t="s">
        <v>100</v>
      </c>
      <c r="J26" s="154"/>
      <c r="K26" s="154"/>
      <c r="L26" s="155"/>
      <c r="M26" s="156">
        <f>SUM(M20:N25)</f>
        <v>4484552.01</v>
      </c>
      <c r="N26" s="157"/>
      <c r="O26" s="78"/>
      <c r="P26" s="78"/>
      <c r="Q26" s="92"/>
    </row>
    <row r="27" spans="1:17" ht="15">
      <c r="A27" s="10" t="s">
        <v>8</v>
      </c>
      <c r="B27" s="11" t="s">
        <v>10</v>
      </c>
      <c r="C27" s="16" t="s">
        <v>42</v>
      </c>
      <c r="D27" s="28">
        <v>150000</v>
      </c>
      <c r="E27" s="32"/>
      <c r="F27" s="30">
        <f t="shared" si="1"/>
        <v>0</v>
      </c>
      <c r="G27" s="30">
        <f t="shared" si="0"/>
        <v>0</v>
      </c>
      <c r="I27" s="78"/>
      <c r="J27" s="236"/>
      <c r="K27" s="236"/>
      <c r="L27" s="236"/>
      <c r="M27" s="78"/>
      <c r="N27" s="78"/>
      <c r="O27" s="78"/>
      <c r="P27" s="78"/>
      <c r="Q27" s="92"/>
    </row>
    <row r="28" spans="1:17" ht="15.75" thickBot="1">
      <c r="A28" s="10" t="s">
        <v>47</v>
      </c>
      <c r="B28" s="11" t="s">
        <v>10</v>
      </c>
      <c r="C28" s="16" t="s">
        <v>42</v>
      </c>
      <c r="D28" s="28">
        <v>500000</v>
      </c>
      <c r="E28" s="32"/>
      <c r="F28" s="30">
        <f t="shared" si="1"/>
        <v>0</v>
      </c>
      <c r="G28" s="30">
        <f t="shared" si="0"/>
        <v>0</v>
      </c>
      <c r="I28" s="78"/>
      <c r="J28" s="161"/>
      <c r="K28" s="161"/>
      <c r="L28" s="161"/>
      <c r="M28" s="78"/>
      <c r="N28" s="78"/>
      <c r="O28" s="78"/>
      <c r="P28" s="78"/>
      <c r="Q28" s="92"/>
    </row>
    <row r="29" spans="1:17" ht="15.75" thickBot="1">
      <c r="A29" s="10" t="s">
        <v>7</v>
      </c>
      <c r="B29" s="11" t="s">
        <v>10</v>
      </c>
      <c r="C29" s="16" t="s">
        <v>42</v>
      </c>
      <c r="D29" s="28">
        <f>M21</f>
        <v>2432455.6</v>
      </c>
      <c r="E29" s="32"/>
      <c r="F29" s="30">
        <f t="shared" si="1"/>
        <v>0</v>
      </c>
      <c r="G29" s="30">
        <f t="shared" si="0"/>
        <v>0</v>
      </c>
      <c r="I29" s="240" t="s">
        <v>113</v>
      </c>
      <c r="J29" s="241"/>
      <c r="K29" s="241"/>
      <c r="L29" s="242"/>
      <c r="M29" s="243" t="s">
        <v>50</v>
      </c>
      <c r="N29" s="244"/>
      <c r="O29" s="78"/>
      <c r="P29" s="78"/>
      <c r="Q29" s="92"/>
    </row>
    <row r="30" spans="1:17" ht="15">
      <c r="A30" s="10" t="s">
        <v>14</v>
      </c>
      <c r="B30" s="11" t="s">
        <v>10</v>
      </c>
      <c r="C30" s="16" t="s">
        <v>42</v>
      </c>
      <c r="D30" s="28">
        <f>M20</f>
        <v>80194.06</v>
      </c>
      <c r="E30" s="32"/>
      <c r="F30" s="30">
        <f t="shared" si="1"/>
        <v>0</v>
      </c>
      <c r="G30" s="30">
        <f t="shared" si="0"/>
        <v>0</v>
      </c>
      <c r="I30" s="237" t="s">
        <v>102</v>
      </c>
      <c r="J30" s="238"/>
      <c r="K30" s="238"/>
      <c r="L30" s="238"/>
      <c r="M30" s="238"/>
      <c r="N30" s="239"/>
      <c r="O30" s="78"/>
      <c r="P30" s="78"/>
      <c r="Q30" s="92"/>
    </row>
    <row r="31" spans="1:17" ht="15.75" thickBot="1">
      <c r="A31" s="12" t="s">
        <v>15</v>
      </c>
      <c r="B31" s="13">
        <v>1500</v>
      </c>
      <c r="C31" s="16" t="s">
        <v>42</v>
      </c>
      <c r="D31" s="28">
        <v>300000</v>
      </c>
      <c r="E31" s="33"/>
      <c r="F31" s="30">
        <f t="shared" si="1"/>
        <v>0</v>
      </c>
      <c r="G31" s="30">
        <f t="shared" si="0"/>
        <v>0</v>
      </c>
      <c r="I31" s="81" t="s">
        <v>103</v>
      </c>
      <c r="J31" s="148" t="s">
        <v>207</v>
      </c>
      <c r="K31" s="149"/>
      <c r="L31" s="150"/>
      <c r="M31" s="151">
        <v>477000</v>
      </c>
      <c r="N31" s="152"/>
      <c r="O31" s="78"/>
      <c r="P31" s="78"/>
      <c r="Q31" s="92"/>
    </row>
    <row r="32" spans="1:17" ht="15.75" thickBot="1">
      <c r="A32" s="25"/>
      <c r="B32" s="23"/>
      <c r="C32" s="246" t="s">
        <v>78</v>
      </c>
      <c r="D32" s="247"/>
      <c r="E32" s="247"/>
      <c r="F32" s="248"/>
      <c r="G32" s="327">
        <f>SUM(G14:G31)</f>
        <v>0</v>
      </c>
      <c r="I32" s="81" t="s">
        <v>105</v>
      </c>
      <c r="J32" s="148" t="s">
        <v>114</v>
      </c>
      <c r="K32" s="149"/>
      <c r="L32" s="150"/>
      <c r="M32" s="151">
        <v>42844</v>
      </c>
      <c r="N32" s="152"/>
      <c r="O32" s="78"/>
      <c r="P32" s="78"/>
      <c r="Q32" s="92"/>
    </row>
    <row r="33" spans="1:17" ht="15">
      <c r="A33" s="146"/>
      <c r="B33" s="24"/>
      <c r="C33" s="67"/>
      <c r="D33" s="67"/>
      <c r="E33" s="67"/>
      <c r="F33" s="67"/>
      <c r="G33" s="147"/>
      <c r="I33" s="81" t="s">
        <v>107</v>
      </c>
      <c r="J33" s="148" t="s">
        <v>208</v>
      </c>
      <c r="K33" s="149"/>
      <c r="L33" s="150"/>
      <c r="M33" s="151">
        <v>15000</v>
      </c>
      <c r="N33" s="152"/>
      <c r="O33" s="78"/>
      <c r="P33" s="78"/>
      <c r="Q33" s="92"/>
    </row>
    <row r="34" spans="1:17" ht="15">
      <c r="A34" s="7"/>
      <c r="B34" s="24"/>
      <c r="C34" s="67"/>
      <c r="D34" s="67"/>
      <c r="E34" s="67"/>
      <c r="F34" s="67"/>
      <c r="G34" s="69"/>
      <c r="I34" s="81" t="s">
        <v>109</v>
      </c>
      <c r="J34" s="148" t="s">
        <v>115</v>
      </c>
      <c r="K34" s="149"/>
      <c r="L34" s="150"/>
      <c r="M34" s="151">
        <v>30000</v>
      </c>
      <c r="N34" s="152"/>
      <c r="O34" s="78"/>
      <c r="P34" s="78"/>
      <c r="Q34" s="92"/>
    </row>
    <row r="35" spans="1:17" ht="15.75" thickBot="1">
      <c r="A35" s="7"/>
      <c r="B35" s="24"/>
      <c r="C35" s="67"/>
      <c r="D35" s="67"/>
      <c r="E35" s="67"/>
      <c r="F35" s="67"/>
      <c r="G35" s="69"/>
      <c r="I35" s="153" t="s">
        <v>100</v>
      </c>
      <c r="J35" s="154"/>
      <c r="K35" s="154"/>
      <c r="L35" s="155"/>
      <c r="M35" s="156">
        <f>SUM(M31:M34)</f>
        <v>564844</v>
      </c>
      <c r="N35" s="157"/>
      <c r="O35" s="78"/>
      <c r="P35" s="78"/>
      <c r="Q35" s="92"/>
    </row>
    <row r="36" spans="1:17" ht="15">
      <c r="A36" s="7"/>
      <c r="B36" s="24"/>
      <c r="C36" s="67"/>
      <c r="D36" s="67"/>
      <c r="E36" s="67"/>
      <c r="F36" s="67"/>
      <c r="G36" s="69"/>
      <c r="I36" s="78"/>
      <c r="J36" s="78"/>
      <c r="K36" s="101"/>
      <c r="L36" s="78"/>
      <c r="M36" s="78"/>
      <c r="N36" s="78"/>
      <c r="O36" s="78"/>
      <c r="P36" s="78"/>
      <c r="Q36" s="92"/>
    </row>
    <row r="37" spans="1:17" ht="15">
      <c r="A37" s="7"/>
      <c r="B37" s="24"/>
      <c r="C37" s="67"/>
      <c r="D37" s="67"/>
      <c r="E37" s="67"/>
      <c r="F37" s="67"/>
      <c r="G37" s="69"/>
      <c r="I37" s="78"/>
      <c r="J37" s="78"/>
      <c r="K37" s="101"/>
      <c r="L37" s="78"/>
      <c r="M37" s="78"/>
      <c r="N37" s="78"/>
      <c r="O37" s="78"/>
      <c r="P37" s="78"/>
      <c r="Q37" s="92"/>
    </row>
    <row r="38" ht="15">
      <c r="I38" s="92"/>
    </row>
    <row r="54" spans="9:10" ht="15">
      <c r="I54" s="46"/>
      <c r="J54" s="46"/>
    </row>
    <row r="72" ht="15">
      <c r="H72" s="48"/>
    </row>
    <row r="73" spans="1:19" s="48" customFormat="1" ht="15">
      <c r="A73" s="49"/>
      <c r="B73" s="49"/>
      <c r="C73" s="49"/>
      <c r="D73" s="49"/>
      <c r="E73" s="49"/>
      <c r="F73" s="49"/>
      <c r="G73" s="49"/>
      <c r="H73" s="49"/>
      <c r="I73" s="49"/>
      <c r="K73" s="49"/>
      <c r="L73" s="49"/>
      <c r="M73" s="49"/>
      <c r="N73" s="49"/>
      <c r="O73" s="49"/>
      <c r="P73" s="49"/>
      <c r="Q73" s="49"/>
      <c r="R73" s="49"/>
      <c r="S73" s="49"/>
    </row>
    <row r="74" spans="11:19" ht="15">
      <c r="K74" s="48"/>
      <c r="L74" s="48"/>
      <c r="M74" s="48"/>
      <c r="N74" s="48"/>
      <c r="O74" s="48"/>
      <c r="R74" s="48"/>
      <c r="S74" s="48"/>
    </row>
    <row r="75" spans="16:17" ht="15">
      <c r="P75" s="48"/>
      <c r="Q75" s="48"/>
    </row>
    <row r="76" ht="15">
      <c r="I76" s="48"/>
    </row>
  </sheetData>
  <sheetProtection/>
  <mergeCells count="76">
    <mergeCell ref="J33:L33"/>
    <mergeCell ref="M33:N33"/>
    <mergeCell ref="D10:D12"/>
    <mergeCell ref="D17:D18"/>
    <mergeCell ref="R21:S21"/>
    <mergeCell ref="R22:S22"/>
    <mergeCell ref="R17:S18"/>
    <mergeCell ref="P17:Q18"/>
    <mergeCell ref="P19:Q19"/>
    <mergeCell ref="P20:Q20"/>
    <mergeCell ref="R19:S19"/>
    <mergeCell ref="R20:S20"/>
    <mergeCell ref="C32:F32"/>
    <mergeCell ref="J20:L20"/>
    <mergeCell ref="M20:N20"/>
    <mergeCell ref="J21:L21"/>
    <mergeCell ref="M21:N21"/>
    <mergeCell ref="M26:N26"/>
    <mergeCell ref="J32:L32"/>
    <mergeCell ref="J28:L28"/>
    <mergeCell ref="I29:L29"/>
    <mergeCell ref="M29:N29"/>
    <mergeCell ref="P21:Q21"/>
    <mergeCell ref="P22:Q22"/>
    <mergeCell ref="M22:N22"/>
    <mergeCell ref="M23:N24"/>
    <mergeCell ref="M25:N25"/>
    <mergeCell ref="M32:N32"/>
    <mergeCell ref="G17:G18"/>
    <mergeCell ref="I26:L26"/>
    <mergeCell ref="J31:L31"/>
    <mergeCell ref="J25:L25"/>
    <mergeCell ref="J27:L27"/>
    <mergeCell ref="I30:N30"/>
    <mergeCell ref="A1:B1"/>
    <mergeCell ref="G10:G12"/>
    <mergeCell ref="A10:A12"/>
    <mergeCell ref="B10:B12"/>
    <mergeCell ref="C10:C12"/>
    <mergeCell ref="A17:A18"/>
    <mergeCell ref="B17:B18"/>
    <mergeCell ref="C17:C18"/>
    <mergeCell ref="E17:E18"/>
    <mergeCell ref="F17:F18"/>
    <mergeCell ref="K4:K6"/>
    <mergeCell ref="J23:L24"/>
    <mergeCell ref="E10:E12"/>
    <mergeCell ref="F10:F12"/>
    <mergeCell ref="J22:L22"/>
    <mergeCell ref="I23:I24"/>
    <mergeCell ref="N7:N12"/>
    <mergeCell ref="L8:M8"/>
    <mergeCell ref="L9:M9"/>
    <mergeCell ref="L10:M10"/>
    <mergeCell ref="L11:M11"/>
    <mergeCell ref="L12:M12"/>
    <mergeCell ref="I3:Q3"/>
    <mergeCell ref="I4:I6"/>
    <mergeCell ref="J4:J6"/>
    <mergeCell ref="L4:N4"/>
    <mergeCell ref="O4:P4"/>
    <mergeCell ref="O5:O6"/>
    <mergeCell ref="P5:P6"/>
    <mergeCell ref="Q4:Q6"/>
    <mergeCell ref="L5:M5"/>
    <mergeCell ref="L6:M6"/>
    <mergeCell ref="J34:L34"/>
    <mergeCell ref="M34:N34"/>
    <mergeCell ref="I35:L35"/>
    <mergeCell ref="M35:N35"/>
    <mergeCell ref="L7:M7"/>
    <mergeCell ref="I13:P13"/>
    <mergeCell ref="I19:N19"/>
    <mergeCell ref="I17:L18"/>
    <mergeCell ref="M17:N18"/>
    <mergeCell ref="M31:N31"/>
  </mergeCells>
  <printOptions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  <headerFooter>
    <oddHeader>&amp;C&amp;N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2"/>
  <sheetViews>
    <sheetView zoomScalePageLayoutView="0" workbookViewId="0" topLeftCell="A1">
      <selection activeCell="A13" sqref="A13:F13"/>
    </sheetView>
  </sheetViews>
  <sheetFormatPr defaultColWidth="9.140625" defaultRowHeight="15"/>
  <cols>
    <col min="1" max="1" width="55.7109375" style="78" customWidth="1"/>
    <col min="2" max="2" width="15.8515625" style="93" customWidth="1"/>
    <col min="3" max="3" width="9.140625" style="77" customWidth="1"/>
    <col min="4" max="4" width="11.00390625" style="77" customWidth="1"/>
    <col min="5" max="16384" width="9.140625" style="77" customWidth="1"/>
  </cols>
  <sheetData>
    <row r="1" spans="1:6" s="76" customFormat="1" ht="15.75">
      <c r="A1" s="221" t="s">
        <v>29</v>
      </c>
      <c r="B1" s="221"/>
      <c r="C1" s="221"/>
      <c r="D1" s="49"/>
      <c r="E1" s="49"/>
      <c r="F1" s="49"/>
    </row>
    <row r="2" spans="1:6" s="76" customFormat="1" ht="15.75" thickBot="1">
      <c r="A2" s="49"/>
      <c r="B2" s="49"/>
      <c r="C2" s="49"/>
      <c r="D2" s="49"/>
      <c r="E2" s="49"/>
      <c r="F2" s="49"/>
    </row>
    <row r="3" spans="1:6" s="76" customFormat="1" ht="12.75">
      <c r="A3" s="276" t="s">
        <v>37</v>
      </c>
      <c r="B3" s="279" t="s">
        <v>16</v>
      </c>
      <c r="C3" s="279" t="s">
        <v>51</v>
      </c>
      <c r="D3" s="216" t="s">
        <v>52</v>
      </c>
      <c r="E3" s="216" t="s">
        <v>36</v>
      </c>
      <c r="F3" s="216" t="s">
        <v>35</v>
      </c>
    </row>
    <row r="4" spans="1:6" s="76" customFormat="1" ht="12.75">
      <c r="A4" s="277"/>
      <c r="B4" s="280"/>
      <c r="C4" s="280"/>
      <c r="D4" s="217"/>
      <c r="E4" s="217"/>
      <c r="F4" s="217"/>
    </row>
    <row r="5" spans="1:6" s="76" customFormat="1" ht="13.5" thickBot="1">
      <c r="A5" s="278"/>
      <c r="B5" s="281"/>
      <c r="C5" s="281"/>
      <c r="D5" s="218"/>
      <c r="E5" s="218"/>
      <c r="F5" s="218"/>
    </row>
    <row r="6" spans="1:6" s="76" customFormat="1" ht="13.5" thickBot="1">
      <c r="A6" s="18">
        <v>1</v>
      </c>
      <c r="B6" s="17">
        <v>2</v>
      </c>
      <c r="C6" s="18">
        <v>3</v>
      </c>
      <c r="D6" s="19">
        <v>4</v>
      </c>
      <c r="E6" s="19">
        <v>5</v>
      </c>
      <c r="F6" s="19" t="s">
        <v>72</v>
      </c>
    </row>
    <row r="7" spans="1:6" s="76" customFormat="1" ht="15" customHeight="1" thickBot="1">
      <c r="A7" s="262" t="s">
        <v>123</v>
      </c>
      <c r="B7" s="263"/>
      <c r="C7" s="263"/>
      <c r="D7" s="263"/>
      <c r="E7" s="263"/>
      <c r="F7" s="263"/>
    </row>
    <row r="8" spans="1:6" ht="12.75">
      <c r="A8" s="121" t="s">
        <v>119</v>
      </c>
      <c r="B8" s="267" t="s">
        <v>152</v>
      </c>
      <c r="C8" s="36" t="s">
        <v>42</v>
      </c>
      <c r="D8" s="122">
        <v>500000</v>
      </c>
      <c r="E8" s="38"/>
      <c r="F8" s="128">
        <f>E8</f>
        <v>0</v>
      </c>
    </row>
    <row r="9" spans="1:6" s="78" customFormat="1" ht="15" customHeight="1">
      <c r="A9" s="123" t="s">
        <v>120</v>
      </c>
      <c r="B9" s="268"/>
      <c r="C9" s="37" t="s">
        <v>42</v>
      </c>
      <c r="D9" s="28">
        <v>350000</v>
      </c>
      <c r="E9" s="39"/>
      <c r="F9" s="129">
        <f>E9</f>
        <v>0</v>
      </c>
    </row>
    <row r="10" spans="1:6" ht="15" customHeight="1">
      <c r="A10" s="66" t="s">
        <v>122</v>
      </c>
      <c r="B10" s="268"/>
      <c r="C10" s="37" t="s">
        <v>42</v>
      </c>
      <c r="D10" s="28">
        <v>50000</v>
      </c>
      <c r="E10" s="39"/>
      <c r="F10" s="129">
        <f>E10</f>
        <v>0</v>
      </c>
    </row>
    <row r="11" spans="1:6" ht="15.75" customHeight="1" thickBot="1">
      <c r="A11" s="124" t="s">
        <v>148</v>
      </c>
      <c r="B11" s="269"/>
      <c r="C11" s="125" t="s">
        <v>42</v>
      </c>
      <c r="D11" s="126">
        <v>500000</v>
      </c>
      <c r="E11" s="127"/>
      <c r="F11" s="130">
        <f>E11</f>
        <v>0</v>
      </c>
    </row>
    <row r="12" spans="1:6" ht="13.5" thickBot="1">
      <c r="A12" s="246" t="s">
        <v>78</v>
      </c>
      <c r="B12" s="247"/>
      <c r="C12" s="247"/>
      <c r="D12" s="247"/>
      <c r="E12" s="248"/>
      <c r="F12" s="43">
        <f>SUM(F8:F11)</f>
        <v>0</v>
      </c>
    </row>
    <row r="13" spans="1:6" ht="13.5" thickBot="1">
      <c r="A13" s="262" t="s">
        <v>124</v>
      </c>
      <c r="B13" s="263"/>
      <c r="C13" s="263"/>
      <c r="D13" s="263"/>
      <c r="E13" s="263"/>
      <c r="F13" s="263"/>
    </row>
    <row r="14" spans="1:6" ht="15.75" customHeight="1">
      <c r="A14" s="105" t="s">
        <v>138</v>
      </c>
      <c r="B14" s="265" t="s">
        <v>19</v>
      </c>
      <c r="C14" s="37" t="s">
        <v>42</v>
      </c>
      <c r="D14" s="44">
        <v>500000</v>
      </c>
      <c r="E14" s="39"/>
      <c r="F14" s="42">
        <f>E14</f>
        <v>0</v>
      </c>
    </row>
    <row r="15" spans="1:6" ht="13.5" thickBot="1">
      <c r="A15" s="106" t="s">
        <v>139</v>
      </c>
      <c r="B15" s="266"/>
      <c r="C15" s="37" t="s">
        <v>42</v>
      </c>
      <c r="D15" s="44">
        <v>250000</v>
      </c>
      <c r="E15" s="39"/>
      <c r="F15" s="42">
        <f>E15</f>
        <v>0</v>
      </c>
    </row>
    <row r="16" spans="1:6" ht="13.5" thickBot="1">
      <c r="A16" s="246" t="s">
        <v>78</v>
      </c>
      <c r="B16" s="247"/>
      <c r="C16" s="247"/>
      <c r="D16" s="247"/>
      <c r="E16" s="248"/>
      <c r="F16" s="43">
        <f>SUM(F14:F15)</f>
        <v>0</v>
      </c>
    </row>
    <row r="17" spans="1:6" ht="13.5" thickBot="1">
      <c r="A17" s="246" t="s">
        <v>217</v>
      </c>
      <c r="B17" s="247"/>
      <c r="C17" s="247"/>
      <c r="D17" s="247"/>
      <c r="E17" s="248"/>
      <c r="F17" s="43">
        <f>SUM(F15:F16)</f>
        <v>0</v>
      </c>
    </row>
    <row r="18" spans="1:6" ht="12.75">
      <c r="A18" s="22"/>
      <c r="B18" s="22"/>
      <c r="C18" s="26"/>
      <c r="D18" s="9"/>
      <c r="E18" s="9"/>
      <c r="F18" s="9"/>
    </row>
    <row r="19" spans="1:6" ht="12.75">
      <c r="A19" s="264" t="s">
        <v>215</v>
      </c>
      <c r="B19" s="264"/>
      <c r="C19" s="264"/>
      <c r="D19" s="264"/>
      <c r="E19" s="264"/>
      <c r="F19" s="264"/>
    </row>
    <row r="20" spans="1:6" ht="13.5" thickBot="1">
      <c r="A20" s="22"/>
      <c r="B20" s="22"/>
      <c r="C20" s="26"/>
      <c r="D20" s="9"/>
      <c r="E20" s="9"/>
      <c r="F20" s="9"/>
    </row>
    <row r="21" spans="1:9" ht="12.75">
      <c r="A21" s="259" t="s">
        <v>216</v>
      </c>
      <c r="B21" s="260"/>
      <c r="C21" s="260"/>
      <c r="D21" s="260"/>
      <c r="E21" s="260"/>
      <c r="F21" s="261"/>
      <c r="I21" s="78"/>
    </row>
    <row r="22" spans="1:9" s="94" customFormat="1" ht="12.75">
      <c r="A22" s="270" t="s">
        <v>125</v>
      </c>
      <c r="B22" s="271"/>
      <c r="C22" s="271"/>
      <c r="D22" s="271"/>
      <c r="E22" s="271"/>
      <c r="F22" s="272"/>
      <c r="G22" s="77"/>
      <c r="H22" s="77"/>
      <c r="I22" s="77"/>
    </row>
    <row r="23" spans="1:6" ht="12.75">
      <c r="A23" s="270" t="s">
        <v>209</v>
      </c>
      <c r="B23" s="271"/>
      <c r="C23" s="271"/>
      <c r="D23" s="271"/>
      <c r="E23" s="271"/>
      <c r="F23" s="272"/>
    </row>
    <row r="24" spans="1:6" ht="13.5" thickBot="1">
      <c r="A24" s="273" t="s">
        <v>210</v>
      </c>
      <c r="B24" s="274"/>
      <c r="C24" s="274"/>
      <c r="D24" s="274"/>
      <c r="E24" s="274"/>
      <c r="F24" s="275"/>
    </row>
    <row r="25" spans="1:6" ht="15">
      <c r="A25" s="49"/>
      <c r="B25" s="49"/>
      <c r="C25" s="49"/>
      <c r="D25" s="49"/>
      <c r="E25" s="49"/>
      <c r="F25" s="49"/>
    </row>
    <row r="26" spans="1:8" ht="12.75">
      <c r="A26" s="107" t="s">
        <v>126</v>
      </c>
      <c r="B26" s="111"/>
      <c r="C26" s="112"/>
      <c r="D26" s="113"/>
      <c r="E26" s="113"/>
      <c r="F26" s="94"/>
      <c r="G26" s="94"/>
      <c r="H26" s="94"/>
    </row>
    <row r="27" spans="1:9" s="78" customFormat="1" ht="12.75">
      <c r="A27" s="109" t="s">
        <v>135</v>
      </c>
      <c r="B27" s="109" t="s">
        <v>136</v>
      </c>
      <c r="C27" s="114" t="s">
        <v>137</v>
      </c>
      <c r="D27" s="115"/>
      <c r="E27" s="115"/>
      <c r="F27" s="77"/>
      <c r="G27" s="77"/>
      <c r="H27" s="77"/>
      <c r="I27" s="77"/>
    </row>
    <row r="28" spans="1:5" ht="12.75">
      <c r="A28" s="108" t="s">
        <v>127</v>
      </c>
      <c r="B28" s="110">
        <v>2</v>
      </c>
      <c r="C28" s="116" t="s">
        <v>121</v>
      </c>
      <c r="D28" s="115"/>
      <c r="E28" s="115"/>
    </row>
    <row r="29" spans="1:9" ht="12.75">
      <c r="A29" s="108" t="s">
        <v>128</v>
      </c>
      <c r="B29" s="110">
        <v>3</v>
      </c>
      <c r="C29" s="116" t="s">
        <v>121</v>
      </c>
      <c r="D29" s="115"/>
      <c r="E29" s="115"/>
      <c r="I29" s="78"/>
    </row>
    <row r="30" spans="1:5" ht="12.75">
      <c r="A30" s="108" t="s">
        <v>129</v>
      </c>
      <c r="B30" s="110">
        <v>1</v>
      </c>
      <c r="C30" s="116" t="s">
        <v>121</v>
      </c>
      <c r="D30" s="115"/>
      <c r="E30" s="115"/>
    </row>
    <row r="31" spans="1:5" ht="12.75">
      <c r="A31" s="108" t="s">
        <v>130</v>
      </c>
      <c r="B31" s="110">
        <v>1</v>
      </c>
      <c r="C31" s="116" t="s">
        <v>121</v>
      </c>
      <c r="D31" s="115"/>
      <c r="E31" s="115"/>
    </row>
    <row r="32" spans="1:5" ht="12.75">
      <c r="A32" s="108" t="s">
        <v>131</v>
      </c>
      <c r="B32" s="110">
        <v>5</v>
      </c>
      <c r="C32" s="116" t="s">
        <v>134</v>
      </c>
      <c r="D32" s="115"/>
      <c r="E32" s="115"/>
    </row>
    <row r="33" spans="1:9" s="78" customFormat="1" ht="12.75">
      <c r="A33" s="108" t="s">
        <v>132</v>
      </c>
      <c r="B33" s="110">
        <v>21</v>
      </c>
      <c r="C33" s="116" t="s">
        <v>134</v>
      </c>
      <c r="D33" s="115"/>
      <c r="E33" s="115"/>
      <c r="F33" s="77"/>
      <c r="G33" s="77"/>
      <c r="H33" s="77"/>
      <c r="I33" s="77"/>
    </row>
    <row r="34" spans="1:5" ht="12.75">
      <c r="A34" s="108" t="s">
        <v>214</v>
      </c>
      <c r="B34" s="110">
        <v>4</v>
      </c>
      <c r="C34" s="116" t="s">
        <v>134</v>
      </c>
      <c r="D34" s="115"/>
      <c r="E34" s="115"/>
    </row>
    <row r="35" spans="1:5" ht="12.75">
      <c r="A35" s="118" t="s">
        <v>133</v>
      </c>
      <c r="B35" s="109">
        <f>SUM(B28:B34)</f>
        <v>37</v>
      </c>
      <c r="C35" s="117"/>
      <c r="D35" s="115"/>
      <c r="E35" s="115"/>
    </row>
    <row r="43" ht="12.75">
      <c r="I43" s="78"/>
    </row>
    <row r="48" ht="12.75">
      <c r="I48" s="102"/>
    </row>
    <row r="49" spans="2:9" s="78" customFormat="1" ht="12.75">
      <c r="B49" s="93"/>
      <c r="D49" s="77"/>
      <c r="E49" s="77"/>
      <c r="F49" s="77"/>
      <c r="G49" s="77"/>
      <c r="H49" s="77"/>
      <c r="I49" s="77"/>
    </row>
    <row r="53" spans="4:8" ht="12.75">
      <c r="D53" s="78"/>
      <c r="E53" s="78"/>
      <c r="F53" s="78"/>
      <c r="G53" s="78"/>
      <c r="H53" s="78"/>
    </row>
    <row r="54" spans="1:9" s="102" customFormat="1" ht="12.75">
      <c r="A54" s="78"/>
      <c r="B54" s="93"/>
      <c r="D54" s="77"/>
      <c r="E54" s="77"/>
      <c r="F54" s="77"/>
      <c r="G54" s="77"/>
      <c r="H54" s="77"/>
      <c r="I54" s="77"/>
    </row>
    <row r="58" spans="4:9" ht="12.75">
      <c r="D58" s="102"/>
      <c r="E58" s="102"/>
      <c r="F58" s="102"/>
      <c r="G58" s="102"/>
      <c r="H58" s="102"/>
      <c r="I58" s="78"/>
    </row>
    <row r="60" ht="12.75">
      <c r="I60" s="78"/>
    </row>
    <row r="64" spans="2:9" s="78" customFormat="1" ht="12.75">
      <c r="B64" s="93"/>
      <c r="D64" s="77"/>
      <c r="E64" s="77"/>
      <c r="F64" s="77"/>
      <c r="G64" s="77"/>
      <c r="H64" s="77"/>
      <c r="I64" s="77"/>
    </row>
    <row r="66" spans="2:9" s="78" customFormat="1" ht="12.75">
      <c r="B66" s="93"/>
      <c r="D66" s="77"/>
      <c r="E66" s="77"/>
      <c r="F66" s="77"/>
      <c r="G66" s="77"/>
      <c r="H66" s="77"/>
      <c r="I66" s="77"/>
    </row>
    <row r="68" spans="4:9" ht="12.75">
      <c r="D68" s="78"/>
      <c r="E68" s="78"/>
      <c r="F68" s="78"/>
      <c r="G68" s="78"/>
      <c r="H68" s="78"/>
      <c r="I68" s="78"/>
    </row>
    <row r="70" spans="4:8" ht="12.75">
      <c r="D70" s="78"/>
      <c r="E70" s="78"/>
      <c r="F70" s="78"/>
      <c r="G70" s="78"/>
      <c r="H70" s="78"/>
    </row>
    <row r="74" spans="2:9" s="78" customFormat="1" ht="12.75">
      <c r="B74" s="93"/>
      <c r="D74" s="77"/>
      <c r="E74" s="77"/>
      <c r="F74" s="77"/>
      <c r="G74" s="77"/>
      <c r="H74" s="77"/>
      <c r="I74" s="77"/>
    </row>
    <row r="78" spans="4:8" ht="12.75">
      <c r="D78" s="78"/>
      <c r="E78" s="78"/>
      <c r="F78" s="78"/>
      <c r="G78" s="78"/>
      <c r="H78" s="78"/>
    </row>
    <row r="83" ht="12.75">
      <c r="I83" s="78"/>
    </row>
    <row r="86" ht="12.75">
      <c r="I86" s="78"/>
    </row>
    <row r="87" ht="12.75">
      <c r="I87" s="78"/>
    </row>
    <row r="89" spans="2:9" s="78" customFormat="1" ht="12.75">
      <c r="B89" s="93"/>
      <c r="D89" s="77"/>
      <c r="E89" s="77"/>
      <c r="F89" s="77"/>
      <c r="G89" s="77"/>
      <c r="H89" s="77"/>
      <c r="I89" s="77"/>
    </row>
    <row r="91" ht="12.75">
      <c r="I91" s="102"/>
    </row>
    <row r="92" spans="2:9" s="78" customFormat="1" ht="12.75">
      <c r="B92" s="93"/>
      <c r="D92" s="77"/>
      <c r="E92" s="77"/>
      <c r="F92" s="77"/>
      <c r="G92" s="77"/>
      <c r="H92" s="77"/>
      <c r="I92" s="77"/>
    </row>
    <row r="93" spans="2:9" s="78" customFormat="1" ht="12.75">
      <c r="B93" s="93"/>
      <c r="I93" s="77"/>
    </row>
    <row r="94" ht="12.75">
      <c r="I94" s="78"/>
    </row>
    <row r="96" spans="4:8" ht="12.75">
      <c r="D96" s="78"/>
      <c r="E96" s="78"/>
      <c r="F96" s="78"/>
      <c r="G96" s="78"/>
      <c r="H96" s="78"/>
    </row>
    <row r="97" spans="1:9" s="102" customFormat="1" ht="12.75">
      <c r="A97" s="78"/>
      <c r="B97" s="93"/>
      <c r="D97" s="78"/>
      <c r="E97" s="78"/>
      <c r="F97" s="78"/>
      <c r="G97" s="78"/>
      <c r="H97" s="78"/>
      <c r="I97" s="77"/>
    </row>
    <row r="100" spans="2:9" s="78" customFormat="1" ht="12.75">
      <c r="B100" s="93"/>
      <c r="D100" s="77"/>
      <c r="E100" s="77"/>
      <c r="F100" s="77"/>
      <c r="G100" s="77"/>
      <c r="H100" s="77"/>
      <c r="I100" s="77"/>
    </row>
    <row r="101" spans="4:8" ht="12.75">
      <c r="D101" s="102"/>
      <c r="E101" s="102"/>
      <c r="F101" s="102"/>
      <c r="G101" s="102"/>
      <c r="H101" s="102"/>
    </row>
    <row r="104" spans="4:8" ht="12.75">
      <c r="D104" s="78"/>
      <c r="E104" s="78"/>
      <c r="F104" s="78"/>
      <c r="G104" s="78"/>
      <c r="H104" s="78"/>
    </row>
    <row r="117" ht="12.75">
      <c r="I117" s="103"/>
    </row>
    <row r="123" spans="1:9" s="103" customFormat="1" ht="12.75">
      <c r="A123" s="78"/>
      <c r="B123" s="93"/>
      <c r="D123" s="77"/>
      <c r="E123" s="77"/>
      <c r="F123" s="77"/>
      <c r="G123" s="77"/>
      <c r="H123" s="77"/>
      <c r="I123" s="77"/>
    </row>
    <row r="127" spans="4:8" ht="12.75">
      <c r="D127" s="103"/>
      <c r="E127" s="103"/>
      <c r="F127" s="103"/>
      <c r="G127" s="103"/>
      <c r="H127" s="103"/>
    </row>
    <row r="132" ht="12.75">
      <c r="I132" s="104"/>
    </row>
    <row r="138" spans="1:9" s="104" customFormat="1" ht="12.75">
      <c r="A138" s="78"/>
      <c r="B138" s="93"/>
      <c r="D138" s="77"/>
      <c r="E138" s="77"/>
      <c r="F138" s="77"/>
      <c r="G138" s="77"/>
      <c r="H138" s="77"/>
      <c r="I138" s="77"/>
    </row>
    <row r="142" spans="4:8" ht="12.75">
      <c r="D142" s="104"/>
      <c r="E142" s="104"/>
      <c r="F142" s="104"/>
      <c r="G142" s="104"/>
      <c r="H142" s="104"/>
    </row>
  </sheetData>
  <sheetProtection/>
  <mergeCells count="19">
    <mergeCell ref="A22:F22"/>
    <mergeCell ref="A23:F23"/>
    <mergeCell ref="A24:F24"/>
    <mergeCell ref="A1:C1"/>
    <mergeCell ref="A3:A5"/>
    <mergeCell ref="B3:B5"/>
    <mergeCell ref="C3:C5"/>
    <mergeCell ref="D3:D5"/>
    <mergeCell ref="E3:E5"/>
    <mergeCell ref="F3:F5"/>
    <mergeCell ref="A12:E12"/>
    <mergeCell ref="A21:F21"/>
    <mergeCell ref="A7:F7"/>
    <mergeCell ref="A13:F13"/>
    <mergeCell ref="A16:E16"/>
    <mergeCell ref="A19:F19"/>
    <mergeCell ref="B14:B15"/>
    <mergeCell ref="B8:B11"/>
    <mergeCell ref="A17:E17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zoomScalePageLayoutView="0" workbookViewId="0" topLeftCell="A1">
      <selection activeCell="A12" sqref="A12:F12"/>
    </sheetView>
  </sheetViews>
  <sheetFormatPr defaultColWidth="9.140625" defaultRowHeight="15"/>
  <cols>
    <col min="1" max="1" width="44.140625" style="0" customWidth="1"/>
    <col min="2" max="2" width="13.00390625" style="0" customWidth="1"/>
    <col min="3" max="3" width="12.7109375" style="0" customWidth="1"/>
  </cols>
  <sheetData>
    <row r="1" spans="1:7" ht="15.75">
      <c r="A1" s="285" t="s">
        <v>38</v>
      </c>
      <c r="B1" s="285"/>
      <c r="C1" s="285"/>
      <c r="D1" s="285"/>
      <c r="E1" s="285"/>
      <c r="F1" s="285"/>
      <c r="G1" s="285"/>
    </row>
    <row r="2" spans="1:7" ht="15.75" thickBot="1">
      <c r="A2" s="49"/>
      <c r="B2" s="49"/>
      <c r="C2" s="49"/>
      <c r="D2" s="49"/>
      <c r="E2" s="49"/>
      <c r="F2" s="49"/>
      <c r="G2" s="49"/>
    </row>
    <row r="3" spans="1:7" ht="15">
      <c r="A3" s="276" t="s">
        <v>39</v>
      </c>
      <c r="B3" s="286" t="s">
        <v>1</v>
      </c>
      <c r="C3" s="279" t="s">
        <v>76</v>
      </c>
      <c r="D3" s="216" t="s">
        <v>34</v>
      </c>
      <c r="E3" s="216" t="s">
        <v>33</v>
      </c>
      <c r="F3" s="216" t="s">
        <v>36</v>
      </c>
      <c r="G3" s="216" t="s">
        <v>35</v>
      </c>
    </row>
    <row r="4" spans="1:7" ht="15">
      <c r="A4" s="277"/>
      <c r="B4" s="287"/>
      <c r="C4" s="280"/>
      <c r="D4" s="217"/>
      <c r="E4" s="217"/>
      <c r="F4" s="217"/>
      <c r="G4" s="217"/>
    </row>
    <row r="5" spans="1:7" ht="15.75" thickBot="1">
      <c r="A5" s="278"/>
      <c r="B5" s="288"/>
      <c r="C5" s="281"/>
      <c r="D5" s="218"/>
      <c r="E5" s="218"/>
      <c r="F5" s="218"/>
      <c r="G5" s="218"/>
    </row>
    <row r="6" spans="1:7" ht="15.75" thickBot="1">
      <c r="A6" s="18">
        <v>1</v>
      </c>
      <c r="B6" s="17">
        <v>2</v>
      </c>
      <c r="C6" s="18">
        <v>3</v>
      </c>
      <c r="D6" s="19">
        <v>4</v>
      </c>
      <c r="E6" s="19">
        <v>5</v>
      </c>
      <c r="F6" s="19">
        <v>6</v>
      </c>
      <c r="G6" s="19" t="s">
        <v>71</v>
      </c>
    </row>
    <row r="7" spans="1:7" ht="15">
      <c r="A7" s="1" t="s">
        <v>2</v>
      </c>
      <c r="B7" s="2">
        <v>80000</v>
      </c>
      <c r="C7" s="282" t="s">
        <v>77</v>
      </c>
      <c r="D7" s="20" t="s">
        <v>40</v>
      </c>
      <c r="E7" s="15">
        <v>87</v>
      </c>
      <c r="F7" s="38"/>
      <c r="G7" s="41">
        <f>F7</f>
        <v>0</v>
      </c>
    </row>
    <row r="8" spans="1:7" ht="15">
      <c r="A8" s="3" t="s">
        <v>3</v>
      </c>
      <c r="B8" s="2">
        <v>40000</v>
      </c>
      <c r="C8" s="283"/>
      <c r="D8" s="21" t="s">
        <v>40</v>
      </c>
      <c r="E8" s="72">
        <v>87</v>
      </c>
      <c r="F8" s="40"/>
      <c r="G8" s="45">
        <f>F8</f>
        <v>0</v>
      </c>
    </row>
    <row r="9" spans="1:7" ht="15">
      <c r="A9" s="3" t="s">
        <v>4</v>
      </c>
      <c r="B9" s="2">
        <v>160000</v>
      </c>
      <c r="C9" s="283"/>
      <c r="D9" s="21" t="s">
        <v>40</v>
      </c>
      <c r="E9" s="72">
        <v>87</v>
      </c>
      <c r="F9" s="40"/>
      <c r="G9" s="45">
        <f>F9</f>
        <v>0</v>
      </c>
    </row>
    <row r="10" spans="1:7" ht="15">
      <c r="A10" s="3" t="s">
        <v>74</v>
      </c>
      <c r="B10" s="2">
        <v>150</v>
      </c>
      <c r="C10" s="283"/>
      <c r="D10" s="21" t="s">
        <v>40</v>
      </c>
      <c r="E10" s="72">
        <v>87</v>
      </c>
      <c r="F10" s="40"/>
      <c r="G10" s="45">
        <f>F10</f>
        <v>0</v>
      </c>
    </row>
    <row r="11" spans="1:7" ht="15.75" thickBot="1">
      <c r="A11" s="3" t="s">
        <v>75</v>
      </c>
      <c r="B11" s="2">
        <v>50</v>
      </c>
      <c r="C11" s="284"/>
      <c r="D11" s="21" t="s">
        <v>40</v>
      </c>
      <c r="E11" s="72">
        <v>87</v>
      </c>
      <c r="F11" s="40"/>
      <c r="G11" s="45">
        <f>F11</f>
        <v>0</v>
      </c>
    </row>
    <row r="12" spans="1:7" ht="15.75" thickBot="1">
      <c r="A12" s="246" t="s">
        <v>78</v>
      </c>
      <c r="B12" s="247"/>
      <c r="C12" s="247"/>
      <c r="D12" s="247"/>
      <c r="E12" s="247"/>
      <c r="F12" s="248"/>
      <c r="G12" s="47">
        <f>SUM(G7:G11)</f>
        <v>0</v>
      </c>
    </row>
  </sheetData>
  <sheetProtection/>
  <mergeCells count="10">
    <mergeCell ref="C7:C11"/>
    <mergeCell ref="A12:F12"/>
    <mergeCell ref="A1:G1"/>
    <mergeCell ref="A3:A5"/>
    <mergeCell ref="B3:B5"/>
    <mergeCell ref="C3:C5"/>
    <mergeCell ref="D3:D5"/>
    <mergeCell ref="E3:E5"/>
    <mergeCell ref="F3:F5"/>
    <mergeCell ref="G3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19"/>
  <sheetViews>
    <sheetView zoomScalePageLayoutView="0" workbookViewId="0" topLeftCell="A1">
      <selection activeCell="A19" sqref="A19:J19"/>
    </sheetView>
  </sheetViews>
  <sheetFormatPr defaultColWidth="9.140625" defaultRowHeight="15"/>
  <cols>
    <col min="1" max="1" width="24.140625" style="0" customWidth="1"/>
    <col min="8" max="8" width="10.00390625" style="0" customWidth="1"/>
    <col min="9" max="9" width="10.28125" style="0" customWidth="1"/>
  </cols>
  <sheetData>
    <row r="1" spans="1:12" ht="15.75">
      <c r="A1" s="306" t="s">
        <v>140</v>
      </c>
      <c r="B1" s="306"/>
      <c r="C1" s="306"/>
      <c r="D1" s="306"/>
      <c r="E1" s="49"/>
      <c r="F1" s="49"/>
      <c r="G1" s="49"/>
      <c r="H1" s="49"/>
      <c r="I1" s="49"/>
      <c r="J1" s="49"/>
      <c r="K1" s="49"/>
      <c r="L1" s="49"/>
    </row>
    <row r="2" spans="1:12" ht="16.5" thickBot="1">
      <c r="A2" s="71"/>
      <c r="B2" s="71"/>
      <c r="C2" s="71"/>
      <c r="D2" s="71"/>
      <c r="E2" s="49"/>
      <c r="F2" s="49"/>
      <c r="G2" s="49"/>
      <c r="H2" s="49"/>
      <c r="I2" s="49"/>
      <c r="J2" s="49"/>
      <c r="K2" s="49"/>
      <c r="L2" s="49"/>
    </row>
    <row r="3" spans="1:12" ht="15.75" thickBot="1">
      <c r="A3" s="292" t="s">
        <v>53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4"/>
    </row>
    <row r="4" spans="1:12" ht="15">
      <c r="A4" s="307" t="s">
        <v>54</v>
      </c>
      <c r="B4" s="299" t="s">
        <v>25</v>
      </c>
      <c r="C4" s="299" t="s">
        <v>55</v>
      </c>
      <c r="D4" s="299" t="s">
        <v>68</v>
      </c>
      <c r="E4" s="299" t="s">
        <v>27</v>
      </c>
      <c r="F4" s="299" t="s">
        <v>67</v>
      </c>
      <c r="G4" s="299" t="s">
        <v>56</v>
      </c>
      <c r="H4" s="299" t="s">
        <v>57</v>
      </c>
      <c r="I4" s="299" t="s">
        <v>58</v>
      </c>
      <c r="J4" s="299" t="s">
        <v>59</v>
      </c>
      <c r="K4" s="300" t="s">
        <v>60</v>
      </c>
      <c r="L4" s="303" t="s">
        <v>35</v>
      </c>
    </row>
    <row r="5" spans="1:12" ht="15">
      <c r="A5" s="295"/>
      <c r="B5" s="297"/>
      <c r="C5" s="297"/>
      <c r="D5" s="297"/>
      <c r="E5" s="297"/>
      <c r="F5" s="297"/>
      <c r="G5" s="297"/>
      <c r="H5" s="297"/>
      <c r="I5" s="297"/>
      <c r="J5" s="297"/>
      <c r="K5" s="301"/>
      <c r="L5" s="304"/>
    </row>
    <row r="6" spans="1:12" ht="15">
      <c r="A6" s="296"/>
      <c r="B6" s="298"/>
      <c r="C6" s="298"/>
      <c r="D6" s="298"/>
      <c r="E6" s="298"/>
      <c r="F6" s="298"/>
      <c r="G6" s="298"/>
      <c r="H6" s="298"/>
      <c r="I6" s="298"/>
      <c r="J6" s="298"/>
      <c r="K6" s="302"/>
      <c r="L6" s="305"/>
    </row>
    <row r="7" spans="1:12" ht="18">
      <c r="A7" s="56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9" t="s">
        <v>66</v>
      </c>
    </row>
    <row r="8" spans="1:12" ht="23.25">
      <c r="A8" s="50" t="s">
        <v>141</v>
      </c>
      <c r="B8" s="51" t="s">
        <v>142</v>
      </c>
      <c r="C8" s="51" t="s">
        <v>79</v>
      </c>
      <c r="D8" s="51">
        <v>92</v>
      </c>
      <c r="E8" s="52">
        <v>0.5</v>
      </c>
      <c r="F8" s="51">
        <v>9</v>
      </c>
      <c r="G8" s="51" t="s">
        <v>211</v>
      </c>
      <c r="H8" s="53"/>
      <c r="I8" s="53"/>
      <c r="J8" s="53"/>
      <c r="K8" s="53"/>
      <c r="L8" s="68">
        <f>H8+I8+J8+K8</f>
        <v>0</v>
      </c>
    </row>
    <row r="9" spans="1:12" ht="15.75" thickBot="1">
      <c r="A9" s="50" t="s">
        <v>143</v>
      </c>
      <c r="B9" s="51" t="s">
        <v>144</v>
      </c>
      <c r="C9" s="51" t="s">
        <v>145</v>
      </c>
      <c r="D9" s="51">
        <v>77</v>
      </c>
      <c r="E9" s="52">
        <v>0.5</v>
      </c>
      <c r="F9" s="51">
        <v>5</v>
      </c>
      <c r="G9" s="51" t="s">
        <v>212</v>
      </c>
      <c r="H9" s="53"/>
      <c r="I9" s="53"/>
      <c r="J9" s="53"/>
      <c r="K9" s="53"/>
      <c r="L9" s="68">
        <f>H9+I9+J9+K9</f>
        <v>0</v>
      </c>
    </row>
    <row r="10" spans="1:12" ht="15.75" thickBot="1">
      <c r="A10" s="289" t="s">
        <v>78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1"/>
      <c r="L10" s="63">
        <f>SUM(L8:L9)</f>
        <v>0</v>
      </c>
    </row>
    <row r="11" spans="1:12" ht="15.75" thickBo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61"/>
    </row>
    <row r="12" spans="1:11" ht="15.75" thickBot="1">
      <c r="A12" s="292" t="s">
        <v>61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4"/>
    </row>
    <row r="13" spans="1:11" ht="15">
      <c r="A13" s="295" t="s">
        <v>24</v>
      </c>
      <c r="B13" s="297" t="s">
        <v>25</v>
      </c>
      <c r="C13" s="297" t="s">
        <v>55</v>
      </c>
      <c r="D13" s="297" t="s">
        <v>26</v>
      </c>
      <c r="E13" s="297" t="s">
        <v>62</v>
      </c>
      <c r="F13" s="297" t="s">
        <v>67</v>
      </c>
      <c r="G13" s="297" t="s">
        <v>56</v>
      </c>
      <c r="H13" s="297" t="s">
        <v>63</v>
      </c>
      <c r="I13" s="297" t="s">
        <v>64</v>
      </c>
      <c r="J13" s="299" t="s">
        <v>65</v>
      </c>
      <c r="K13" s="303" t="s">
        <v>35</v>
      </c>
    </row>
    <row r="14" spans="1:11" ht="15">
      <c r="A14" s="295"/>
      <c r="B14" s="297"/>
      <c r="C14" s="297"/>
      <c r="D14" s="297"/>
      <c r="E14" s="297"/>
      <c r="F14" s="297"/>
      <c r="G14" s="297"/>
      <c r="H14" s="297"/>
      <c r="I14" s="297"/>
      <c r="J14" s="297"/>
      <c r="K14" s="304"/>
    </row>
    <row r="15" spans="1:11" ht="15">
      <c r="A15" s="296"/>
      <c r="B15" s="298"/>
      <c r="C15" s="298"/>
      <c r="D15" s="298"/>
      <c r="E15" s="298"/>
      <c r="F15" s="298"/>
      <c r="G15" s="298"/>
      <c r="H15" s="298"/>
      <c r="I15" s="298"/>
      <c r="J15" s="298"/>
      <c r="K15" s="305"/>
    </row>
    <row r="16" spans="1:11" ht="15">
      <c r="A16" s="56">
        <v>1</v>
      </c>
      <c r="B16" s="57">
        <v>2</v>
      </c>
      <c r="C16" s="57">
        <v>3</v>
      </c>
      <c r="D16" s="57">
        <v>4</v>
      </c>
      <c r="E16" s="57">
        <v>5</v>
      </c>
      <c r="F16" s="57">
        <v>6</v>
      </c>
      <c r="G16" s="57">
        <v>7</v>
      </c>
      <c r="H16" s="57">
        <v>8</v>
      </c>
      <c r="I16" s="57">
        <v>9</v>
      </c>
      <c r="J16" s="57">
        <v>10</v>
      </c>
      <c r="K16" s="58" t="s">
        <v>69</v>
      </c>
    </row>
    <row r="17" spans="1:11" ht="15" customHeight="1">
      <c r="A17" s="50" t="s">
        <v>141</v>
      </c>
      <c r="B17" s="51" t="s">
        <v>142</v>
      </c>
      <c r="C17" s="51" t="s">
        <v>79</v>
      </c>
      <c r="D17" s="51">
        <v>92</v>
      </c>
      <c r="E17" s="52">
        <v>0.5</v>
      </c>
      <c r="F17" s="51">
        <v>9</v>
      </c>
      <c r="G17" s="51" t="s">
        <v>211</v>
      </c>
      <c r="H17" s="55">
        <v>201987.09</v>
      </c>
      <c r="I17" s="60"/>
      <c r="J17" s="53"/>
      <c r="K17" s="54">
        <f>I17+J17</f>
        <v>0</v>
      </c>
    </row>
    <row r="18" spans="1:11" ht="15.75" thickBot="1">
      <c r="A18" s="50" t="s">
        <v>143</v>
      </c>
      <c r="B18" s="51" t="s">
        <v>144</v>
      </c>
      <c r="C18" s="51" t="s">
        <v>145</v>
      </c>
      <c r="D18" s="51">
        <v>77</v>
      </c>
      <c r="E18" s="52">
        <v>0.5</v>
      </c>
      <c r="F18" s="51">
        <v>5</v>
      </c>
      <c r="G18" s="51" t="s">
        <v>212</v>
      </c>
      <c r="H18" s="55">
        <v>106500</v>
      </c>
      <c r="I18" s="60"/>
      <c r="J18" s="53"/>
      <c r="K18" s="54">
        <f>I18+J18</f>
        <v>0</v>
      </c>
    </row>
    <row r="19" spans="1:11" ht="15.75" thickBot="1">
      <c r="A19" s="289" t="s">
        <v>78</v>
      </c>
      <c r="B19" s="290"/>
      <c r="C19" s="290"/>
      <c r="D19" s="290"/>
      <c r="E19" s="290"/>
      <c r="F19" s="290"/>
      <c r="G19" s="290"/>
      <c r="H19" s="290"/>
      <c r="I19" s="290"/>
      <c r="J19" s="291"/>
      <c r="K19" s="64">
        <f>SUM(K17:K18)</f>
        <v>0</v>
      </c>
    </row>
  </sheetData>
  <sheetProtection/>
  <mergeCells count="28">
    <mergeCell ref="L4:L6"/>
    <mergeCell ref="A1:D1"/>
    <mergeCell ref="A3:L3"/>
    <mergeCell ref="A4:A6"/>
    <mergeCell ref="B4:B6"/>
    <mergeCell ref="C4:C6"/>
    <mergeCell ref="D4:D6"/>
    <mergeCell ref="E4:E6"/>
    <mergeCell ref="F4:F6"/>
    <mergeCell ref="I13:I15"/>
    <mergeCell ref="I4:I6"/>
    <mergeCell ref="J4:J6"/>
    <mergeCell ref="K4:K6"/>
    <mergeCell ref="G4:G6"/>
    <mergeCell ref="H4:H6"/>
    <mergeCell ref="J13:J15"/>
    <mergeCell ref="K13:K15"/>
    <mergeCell ref="A10:K10"/>
    <mergeCell ref="A19:J19"/>
    <mergeCell ref="A12:K12"/>
    <mergeCell ref="A13:A15"/>
    <mergeCell ref="B13:B15"/>
    <mergeCell ref="C13:C15"/>
    <mergeCell ref="D13:D15"/>
    <mergeCell ref="E13:E15"/>
    <mergeCell ref="F13:F15"/>
    <mergeCell ref="G13:G15"/>
    <mergeCell ref="H13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B25"/>
  <sheetViews>
    <sheetView zoomScalePageLayoutView="0" workbookViewId="0" topLeftCell="A1">
      <selection activeCell="B14" sqref="B14:B17"/>
    </sheetView>
  </sheetViews>
  <sheetFormatPr defaultColWidth="9.140625" defaultRowHeight="15"/>
  <cols>
    <col min="1" max="1" width="60.28125" style="120" customWidth="1"/>
    <col min="2" max="2" width="41.00390625" style="120" customWidth="1"/>
    <col min="3" max="5" width="16.421875" style="120" customWidth="1"/>
    <col min="6" max="8" width="11.57421875" style="120" customWidth="1"/>
    <col min="9" max="16384" width="9.140625" style="120" customWidth="1"/>
  </cols>
  <sheetData>
    <row r="1" ht="15.75">
      <c r="A1" s="4" t="s">
        <v>41</v>
      </c>
    </row>
    <row r="2" ht="14.25" customHeight="1"/>
    <row r="4" ht="16.5" thickBot="1"/>
    <row r="5" spans="1:2" ht="32.25" thickBot="1">
      <c r="A5" s="119" t="s">
        <v>147</v>
      </c>
      <c r="B5" s="119" t="s">
        <v>146</v>
      </c>
    </row>
    <row r="6" spans="1:2" ht="15.75">
      <c r="A6" s="314" t="s">
        <v>20</v>
      </c>
      <c r="B6" s="320"/>
    </row>
    <row r="7" spans="1:2" ht="15.75">
      <c r="A7" s="315"/>
      <c r="B7" s="321"/>
    </row>
    <row r="8" spans="1:2" ht="15.75">
      <c r="A8" s="315"/>
      <c r="B8" s="321"/>
    </row>
    <row r="9" spans="1:2" ht="16.5" thickBot="1">
      <c r="A9" s="316"/>
      <c r="B9" s="322"/>
    </row>
    <row r="10" spans="1:2" ht="15.75">
      <c r="A10" s="314" t="s">
        <v>21</v>
      </c>
      <c r="B10" s="320"/>
    </row>
    <row r="11" spans="1:2" ht="15.75">
      <c r="A11" s="315"/>
      <c r="B11" s="321"/>
    </row>
    <row r="12" spans="1:2" ht="15.75">
      <c r="A12" s="315"/>
      <c r="B12" s="321"/>
    </row>
    <row r="13" spans="1:2" ht="16.5" thickBot="1">
      <c r="A13" s="316"/>
      <c r="B13" s="322"/>
    </row>
    <row r="14" spans="1:2" ht="15.75">
      <c r="A14" s="314" t="s">
        <v>22</v>
      </c>
      <c r="B14" s="320"/>
    </row>
    <row r="15" spans="1:2" ht="15.75">
      <c r="A15" s="315"/>
      <c r="B15" s="321"/>
    </row>
    <row r="16" spans="1:2" ht="15.75">
      <c r="A16" s="315"/>
      <c r="B16" s="321"/>
    </row>
    <row r="17" spans="1:2" ht="16.5" thickBot="1">
      <c r="A17" s="316"/>
      <c r="B17" s="322"/>
    </row>
    <row r="18" spans="1:2" ht="15.75">
      <c r="A18" s="317" t="s">
        <v>23</v>
      </c>
      <c r="B18" s="320"/>
    </row>
    <row r="19" spans="1:2" ht="15.75">
      <c r="A19" s="318"/>
      <c r="B19" s="321"/>
    </row>
    <row r="20" spans="1:2" ht="15.75">
      <c r="A20" s="318"/>
      <c r="B20" s="321"/>
    </row>
    <row r="21" spans="1:2" ht="16.5" thickBot="1">
      <c r="A21" s="319"/>
      <c r="B21" s="322"/>
    </row>
    <row r="22" spans="1:2" ht="15.75">
      <c r="A22" s="308" t="s">
        <v>133</v>
      </c>
      <c r="B22" s="311"/>
    </row>
    <row r="23" spans="1:2" ht="15.75">
      <c r="A23" s="309"/>
      <c r="B23" s="312"/>
    </row>
    <row r="24" spans="1:2" ht="15.75">
      <c r="A24" s="309"/>
      <c r="B24" s="312"/>
    </row>
    <row r="25" spans="1:2" ht="16.5" thickBot="1">
      <c r="A25" s="310"/>
      <c r="B25" s="313"/>
    </row>
  </sheetData>
  <sheetProtection/>
  <mergeCells count="10">
    <mergeCell ref="A22:A25"/>
    <mergeCell ref="B22:B25"/>
    <mergeCell ref="A6:A9"/>
    <mergeCell ref="A10:A13"/>
    <mergeCell ref="A14:A17"/>
    <mergeCell ref="A18:A21"/>
    <mergeCell ref="B6:B9"/>
    <mergeCell ref="B14:B17"/>
    <mergeCell ref="B18:B21"/>
    <mergeCell ref="B10:B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20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6.421875" style="0" customWidth="1"/>
    <col min="2" max="2" width="55.00390625" style="0" customWidth="1"/>
    <col min="3" max="3" width="12.28125" style="0" customWidth="1"/>
  </cols>
  <sheetData>
    <row r="1" ht="15">
      <c r="A1" s="137" t="s">
        <v>201</v>
      </c>
    </row>
    <row r="3" spans="1:3" ht="15">
      <c r="A3" s="141" t="s">
        <v>191</v>
      </c>
      <c r="B3" s="142" t="s">
        <v>202</v>
      </c>
      <c r="C3" s="143" t="s">
        <v>192</v>
      </c>
    </row>
    <row r="4" spans="1:3" ht="15">
      <c r="A4" s="138" t="s">
        <v>193</v>
      </c>
      <c r="B4" s="139" t="s">
        <v>203</v>
      </c>
      <c r="C4" s="140">
        <v>1812.5</v>
      </c>
    </row>
    <row r="5" spans="1:3" ht="15">
      <c r="A5" s="138" t="s">
        <v>193</v>
      </c>
      <c r="B5" s="139" t="s">
        <v>204</v>
      </c>
      <c r="C5" s="140">
        <v>13230.34</v>
      </c>
    </row>
    <row r="6" spans="1:3" ht="15">
      <c r="A6" s="138" t="s">
        <v>193</v>
      </c>
      <c r="B6" s="139" t="s">
        <v>205</v>
      </c>
      <c r="C6" s="140">
        <v>1792</v>
      </c>
    </row>
    <row r="7" spans="1:3" ht="15">
      <c r="A7" s="323" t="s">
        <v>194</v>
      </c>
      <c r="B7" s="324"/>
      <c r="C7" s="140">
        <v>16834.84</v>
      </c>
    </row>
    <row r="8" spans="1:3" ht="15">
      <c r="A8" s="138" t="s">
        <v>195</v>
      </c>
      <c r="B8" s="139" t="s">
        <v>204</v>
      </c>
      <c r="C8" s="140">
        <v>18012.84</v>
      </c>
    </row>
    <row r="9" spans="1:3" ht="15">
      <c r="A9" s="323" t="s">
        <v>196</v>
      </c>
      <c r="B9" s="324"/>
      <c r="C9" s="140">
        <v>18012.84</v>
      </c>
    </row>
    <row r="10" spans="1:3" ht="15">
      <c r="A10" s="138" t="s">
        <v>197</v>
      </c>
      <c r="B10" s="139" t="s">
        <v>206</v>
      </c>
      <c r="C10" s="140">
        <v>11662</v>
      </c>
    </row>
    <row r="11" spans="1:3" ht="15">
      <c r="A11" s="138" t="s">
        <v>197</v>
      </c>
      <c r="B11" s="139" t="s">
        <v>203</v>
      </c>
      <c r="C11" s="140">
        <v>3333.12</v>
      </c>
    </row>
    <row r="12" spans="1:3" ht="15">
      <c r="A12" s="138" t="s">
        <v>197</v>
      </c>
      <c r="B12" s="139" t="s">
        <v>204</v>
      </c>
      <c r="C12" s="140">
        <v>25128.25</v>
      </c>
    </row>
    <row r="13" spans="1:3" ht="15">
      <c r="A13" s="323" t="s">
        <v>198</v>
      </c>
      <c r="B13" s="324"/>
      <c r="C13" s="140">
        <v>40123.37</v>
      </c>
    </row>
    <row r="14" spans="1:3" ht="15">
      <c r="A14" s="138" t="s">
        <v>199</v>
      </c>
      <c r="B14" s="139" t="s">
        <v>206</v>
      </c>
      <c r="C14" s="140">
        <v>3200</v>
      </c>
    </row>
    <row r="15" spans="1:3" ht="15">
      <c r="A15" s="138" t="s">
        <v>199</v>
      </c>
      <c r="B15" s="139" t="s">
        <v>203</v>
      </c>
      <c r="C15" s="140">
        <v>2200000</v>
      </c>
    </row>
    <row r="16" spans="1:3" ht="15">
      <c r="A16" s="138" t="s">
        <v>199</v>
      </c>
      <c r="B16" s="139" t="s">
        <v>204</v>
      </c>
      <c r="C16" s="140">
        <v>33403.15</v>
      </c>
    </row>
    <row r="17" spans="1:3" ht="15">
      <c r="A17" s="323" t="s">
        <v>200</v>
      </c>
      <c r="B17" s="324"/>
      <c r="C17" s="140">
        <f>C14+C15+C16</f>
        <v>2236603.15</v>
      </c>
    </row>
    <row r="18" spans="1:3" s="49" customFormat="1" ht="15">
      <c r="A18" s="138">
        <v>2019</v>
      </c>
      <c r="B18" s="139" t="s">
        <v>204</v>
      </c>
      <c r="C18" s="140">
        <v>29460</v>
      </c>
    </row>
    <row r="19" spans="1:3" s="49" customFormat="1" ht="15">
      <c r="A19" s="323" t="s">
        <v>213</v>
      </c>
      <c r="B19" s="324"/>
      <c r="C19" s="140">
        <v>29460</v>
      </c>
    </row>
    <row r="20" spans="1:3" ht="15">
      <c r="A20" s="325" t="s">
        <v>100</v>
      </c>
      <c r="B20" s="326"/>
      <c r="C20" s="144">
        <f>C7+C9+C13+C17+C19</f>
        <v>2341034.1999999997</v>
      </c>
    </row>
  </sheetData>
  <sheetProtection/>
  <mergeCells count="6">
    <mergeCell ref="A7:B7"/>
    <mergeCell ref="A9:B9"/>
    <mergeCell ref="A13:B13"/>
    <mergeCell ref="A17:B17"/>
    <mergeCell ref="A20:B20"/>
    <mergeCell ref="A19:B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2019-01-10T14:07:42Z</cp:lastPrinted>
  <dcterms:created xsi:type="dcterms:W3CDTF">2016-02-16T14:14:54Z</dcterms:created>
  <dcterms:modified xsi:type="dcterms:W3CDTF">2020-01-15T13:06:26Z</dcterms:modified>
  <cp:category/>
  <cp:version/>
  <cp:contentType/>
  <cp:contentStatus/>
</cp:coreProperties>
</file>